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итоги 2011г." sheetId="1" r:id="rId1"/>
  </sheets>
  <definedNames>
    <definedName name="_xlnm.Print_Titles" localSheetId="0">'итоги 2011г.'!$A:$B</definedName>
    <definedName name="_xlnm.Print_Area" localSheetId="0">'итоги 2011г.'!$A$1:$BG$121</definedName>
  </definedNames>
  <calcPr fullCalcOnLoad="1"/>
</workbook>
</file>

<file path=xl/sharedStrings.xml><?xml version="1.0" encoding="utf-8"?>
<sst xmlns="http://schemas.openxmlformats.org/spreadsheetml/2006/main" count="191" uniqueCount="75">
  <si>
    <t>№</t>
  </si>
  <si>
    <t xml:space="preserve">Приобретение транспортных средств для перевозки обучающихся </t>
  </si>
  <si>
    <t>Пополнение фондов библиотек общеобразовательных учреждений</t>
  </si>
  <si>
    <t>ВСЕГО по приобретению оборудования</t>
  </si>
  <si>
    <t>Учебно-лабораторное</t>
  </si>
  <si>
    <t>Учебно-производственное</t>
  </si>
  <si>
    <t xml:space="preserve">Спортивное </t>
  </si>
  <si>
    <t>Компьютерное</t>
  </si>
  <si>
    <t>Оборудование для организации медицинского обслуживания</t>
  </si>
  <si>
    <t>Оборудование для школьных столовых</t>
  </si>
  <si>
    <t>за счет средств федеральной субсидии</t>
  </si>
  <si>
    <t>за счет средств областной субсидии</t>
  </si>
  <si>
    <t>Кол-во</t>
  </si>
  <si>
    <t>Сумма</t>
  </si>
  <si>
    <t>Наименование муниципального общеобразовательного учреждения</t>
  </si>
  <si>
    <t>Цена</t>
  </si>
  <si>
    <t>Приобретение оборудования</t>
  </si>
  <si>
    <t>за счет средств федеральных средств</t>
  </si>
  <si>
    <t>Итого по району (городскому округу)</t>
  </si>
  <si>
    <t>Федеральная субсидия</t>
  </si>
  <si>
    <t>Областные средства</t>
  </si>
  <si>
    <t>(руб.)</t>
  </si>
  <si>
    <t>ШАТКОВСКИЙ РАЙОН</t>
  </si>
  <si>
    <t>Шатковская школа №1</t>
  </si>
  <si>
    <t>пополнение фондов библиотек</t>
  </si>
  <si>
    <t>мультимедиа-проектор</t>
  </si>
  <si>
    <t>компьютер</t>
  </si>
  <si>
    <t>интерактивная доска</t>
  </si>
  <si>
    <t>Шатковская школа №2</t>
  </si>
  <si>
    <t>Лесогорская СОШ</t>
  </si>
  <si>
    <t>Архангельская СОШ</t>
  </si>
  <si>
    <t>Смирновская СОШ</t>
  </si>
  <si>
    <t>Шараповская СОШ</t>
  </si>
  <si>
    <t>ноутбук</t>
  </si>
  <si>
    <t>Великовражская СОШ</t>
  </si>
  <si>
    <t>МФУ</t>
  </si>
  <si>
    <t>Красноборская СОШ</t>
  </si>
  <si>
    <t>Большепечерская СОШ</t>
  </si>
  <si>
    <t>Светлогорская СОШ</t>
  </si>
  <si>
    <t>Силинская ООШ</t>
  </si>
  <si>
    <t>Кержемокская ООШ</t>
  </si>
  <si>
    <t>Пановская НОШ</t>
  </si>
  <si>
    <t>проектор</t>
  </si>
  <si>
    <t>водонагреватель</t>
  </si>
  <si>
    <t>электросковорода</t>
  </si>
  <si>
    <t>морозильная камера</t>
  </si>
  <si>
    <t>электроплита</t>
  </si>
  <si>
    <t>шкаф жарочный</t>
  </si>
  <si>
    <t>картофелечистка</t>
  </si>
  <si>
    <t>электромясорубка</t>
  </si>
  <si>
    <t>проектр</t>
  </si>
  <si>
    <t>электрическая мясорубка</t>
  </si>
  <si>
    <t>протирочная машинка</t>
  </si>
  <si>
    <t>водонагреватель 100 литров</t>
  </si>
  <si>
    <t>водонагреватель 40 литров</t>
  </si>
  <si>
    <t>посудомоечная машина</t>
  </si>
  <si>
    <t>электрическая сковорода</t>
  </si>
  <si>
    <t>картофелемялка</t>
  </si>
  <si>
    <t>электроводонагреватель</t>
  </si>
  <si>
    <t>протирочная машина</t>
  </si>
  <si>
    <t>овощерезка</t>
  </si>
  <si>
    <t>разделочный стол</t>
  </si>
  <si>
    <t>холодильник</t>
  </si>
  <si>
    <t>пищеварочный котел</t>
  </si>
  <si>
    <t xml:space="preserve">плита камбузная </t>
  </si>
  <si>
    <t>холодильная камера</t>
  </si>
  <si>
    <t>электрическая плита</t>
  </si>
  <si>
    <t>Автобус ПАЗ</t>
  </si>
  <si>
    <t>Капитальный ремонт зданий образовательных учреждений</t>
  </si>
  <si>
    <t>федеральные средства</t>
  </si>
  <si>
    <t>областные средства</t>
  </si>
  <si>
    <t>местный бюджет</t>
  </si>
  <si>
    <t>капитальный ремонт зданий</t>
  </si>
  <si>
    <t>Приложение 5 к Комплексу мер по модернизации системы общего образования Шатковского муниципального района в2012 году</t>
  </si>
  <si>
    <t xml:space="preserve">Реализация в образовательных учреждениях Комплекса мер по модернизации общего образования в Шатковском муниципальном районе Нижегородской области в 2012 году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</si>
</sst>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i/>
      <sz val="14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4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1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1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3"/>
  <sheetViews>
    <sheetView tabSelected="1" view="pageBreakPreview" zoomScale="60" zoomScalePageLayoutView="0" workbookViewId="0" topLeftCell="B1">
      <selection activeCell="BE26" sqref="BE26"/>
    </sheetView>
  </sheetViews>
  <sheetFormatPr defaultColWidth="9.00390625" defaultRowHeight="12.75"/>
  <cols>
    <col min="1" max="1" width="6.625" style="0" customWidth="1"/>
    <col min="2" max="2" width="49.75390625" style="0" customWidth="1"/>
    <col min="3" max="3" width="16.00390625" style="0" customWidth="1"/>
    <col min="4" max="4" width="13.25390625" style="0" customWidth="1"/>
    <col min="6" max="6" width="14.875" style="0" customWidth="1"/>
    <col min="7" max="7" width="0.37109375" style="0" hidden="1" customWidth="1"/>
    <col min="8" max="8" width="2.75390625" style="0" hidden="1" customWidth="1"/>
    <col min="9" max="10" width="3.375" style="0" hidden="1" customWidth="1"/>
    <col min="11" max="11" width="1.625" style="0" hidden="1" customWidth="1"/>
    <col min="12" max="13" width="2.75390625" style="0" hidden="1" customWidth="1"/>
    <col min="14" max="14" width="3.75390625" style="0" hidden="1" customWidth="1"/>
    <col min="15" max="15" width="2.625" style="0" hidden="1" customWidth="1"/>
    <col min="16" max="16" width="3.00390625" style="0" hidden="1" customWidth="1"/>
    <col min="17" max="17" width="3.375" style="0" hidden="1" customWidth="1"/>
    <col min="18" max="18" width="3.125" style="0" hidden="1" customWidth="1"/>
    <col min="19" max="19" width="3.625" style="0" hidden="1" customWidth="1"/>
    <col min="20" max="20" width="3.00390625" style="0" hidden="1" customWidth="1"/>
    <col min="21" max="21" width="2.125" style="0" hidden="1" customWidth="1"/>
    <col min="22" max="22" width="1.625" style="0" hidden="1" customWidth="1"/>
    <col min="23" max="23" width="1.75390625" style="0" hidden="1" customWidth="1"/>
    <col min="24" max="24" width="1.625" style="0" hidden="1" customWidth="1"/>
    <col min="25" max="25" width="6.625" style="0" customWidth="1"/>
    <col min="26" max="26" width="12.25390625" style="0" customWidth="1"/>
    <col min="27" max="27" width="18.75390625" style="0" customWidth="1"/>
    <col min="28" max="28" width="6.25390625" style="0" hidden="1" customWidth="1"/>
    <col min="29" max="29" width="4.75390625" style="0" hidden="1" customWidth="1"/>
    <col min="30" max="30" width="3.00390625" style="0" hidden="1" customWidth="1"/>
    <col min="31" max="31" width="3.875" style="0" hidden="1" customWidth="1"/>
    <col min="32" max="32" width="1.625" style="0" hidden="1" customWidth="1"/>
    <col min="33" max="33" width="2.25390625" style="0" hidden="1" customWidth="1"/>
    <col min="34" max="34" width="4.625" style="0" hidden="1" customWidth="1"/>
    <col min="35" max="35" width="3.875" style="0" hidden="1" customWidth="1"/>
    <col min="36" max="36" width="0.12890625" style="0" hidden="1" customWidth="1"/>
    <col min="37" max="37" width="11.00390625" style="0" customWidth="1"/>
    <col min="38" max="38" width="11.25390625" style="0" customWidth="1"/>
    <col min="39" max="39" width="12.875" style="0" customWidth="1"/>
    <col min="40" max="40" width="0.12890625" style="0" hidden="1" customWidth="1"/>
    <col min="41" max="41" width="9.125" style="0" hidden="1" customWidth="1"/>
    <col min="42" max="42" width="3.375" style="0" hidden="1" customWidth="1"/>
    <col min="43" max="43" width="4.875" style="0" customWidth="1"/>
    <col min="44" max="44" width="14.875" style="0" customWidth="1"/>
    <col min="45" max="45" width="13.75390625" style="0" customWidth="1"/>
    <col min="46" max="46" width="7.75390625" style="0" customWidth="1"/>
    <col min="47" max="47" width="12.375" style="0" customWidth="1"/>
    <col min="48" max="48" width="15.25390625" style="0" customWidth="1"/>
    <col min="49" max="49" width="9.375" style="0" customWidth="1"/>
    <col min="50" max="50" width="12.125" style="0" customWidth="1"/>
    <col min="51" max="51" width="17.25390625" style="0" customWidth="1"/>
    <col min="52" max="52" width="0.6171875" style="0" hidden="1" customWidth="1"/>
    <col min="53" max="53" width="1.875" style="0" hidden="1" customWidth="1"/>
    <col min="54" max="54" width="2.125" style="0" hidden="1" customWidth="1"/>
    <col min="55" max="55" width="0.37109375" style="0" hidden="1" customWidth="1"/>
    <col min="56" max="56" width="16.25390625" style="0" customWidth="1"/>
    <col min="57" max="57" width="15.625" style="0" customWidth="1"/>
    <col min="58" max="58" width="16.25390625" style="0" customWidth="1"/>
    <col min="59" max="59" width="0.74609375" style="0" customWidth="1"/>
  </cols>
  <sheetData>
    <row r="1" spans="2:39" ht="11.25" customHeight="1">
      <c r="B1" s="36" t="s">
        <v>74</v>
      </c>
      <c r="C1" s="36"/>
      <c r="D1" s="36"/>
      <c r="E1" s="36"/>
      <c r="F1" s="36"/>
      <c r="Z1" s="41" t="s">
        <v>73</v>
      </c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59" ht="20.25" customHeight="1">
      <c r="A2" s="2"/>
      <c r="B2" s="36"/>
      <c r="C2" s="36"/>
      <c r="D2" s="36"/>
      <c r="E2" s="36"/>
      <c r="F2" s="36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2"/>
      <c r="AO2" s="2"/>
      <c r="AP2" s="2"/>
      <c r="AQ2" s="2"/>
      <c r="AR2" s="2"/>
      <c r="AS2" s="2"/>
      <c r="AT2" s="2"/>
      <c r="AU2" s="2"/>
      <c r="AV2" s="2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2"/>
    </row>
    <row r="3" spans="1:59" ht="18" customHeight="1">
      <c r="A3" s="2"/>
      <c r="B3" s="36"/>
      <c r="C3" s="36"/>
      <c r="D3" s="36"/>
      <c r="E3" s="36"/>
      <c r="F3" s="3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2"/>
      <c r="AO3" s="2"/>
      <c r="AP3" s="2"/>
      <c r="AQ3" s="2"/>
      <c r="AR3" s="2"/>
      <c r="AS3" s="2"/>
      <c r="AT3" s="2"/>
      <c r="AU3" s="2"/>
      <c r="AV3" s="2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2"/>
    </row>
    <row r="4" spans="1:59" ht="12.75" customHeight="1">
      <c r="A4" s="2"/>
      <c r="B4" s="40"/>
      <c r="C4" s="40"/>
      <c r="D4" s="40"/>
      <c r="E4" s="40"/>
      <c r="F4" s="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3"/>
      <c r="BD4" s="2"/>
      <c r="BE4" s="2"/>
      <c r="BF4" s="2"/>
      <c r="BG4" s="2"/>
    </row>
    <row r="5" spans="1:59" ht="22.5" customHeight="1">
      <c r="A5" s="26" t="s">
        <v>0</v>
      </c>
      <c r="B5" s="34" t="s">
        <v>14</v>
      </c>
      <c r="C5" s="35" t="s">
        <v>18</v>
      </c>
      <c r="D5" s="35"/>
      <c r="E5" s="21" t="s">
        <v>16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 t="s">
        <v>1</v>
      </c>
      <c r="AR5" s="21"/>
      <c r="AS5" s="21"/>
      <c r="AT5" s="38" t="s">
        <v>2</v>
      </c>
      <c r="AU5" s="38"/>
      <c r="AV5" s="38"/>
      <c r="AW5" s="38"/>
      <c r="AX5" s="38"/>
      <c r="AY5" s="38"/>
      <c r="AZ5" s="22"/>
      <c r="BA5" s="22"/>
      <c r="BB5" s="22"/>
      <c r="BC5" s="22"/>
      <c r="BD5" s="27" t="s">
        <v>68</v>
      </c>
      <c r="BE5" s="28"/>
      <c r="BF5" s="29"/>
      <c r="BG5" s="22"/>
    </row>
    <row r="6" spans="1:59" ht="12.75" customHeight="1">
      <c r="A6" s="26"/>
      <c r="B6" s="34"/>
      <c r="C6" s="35"/>
      <c r="D6" s="3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38"/>
      <c r="AU6" s="38"/>
      <c r="AV6" s="38"/>
      <c r="AW6" s="38"/>
      <c r="AX6" s="38"/>
      <c r="AY6" s="38"/>
      <c r="AZ6" s="22"/>
      <c r="BA6" s="22"/>
      <c r="BB6" s="22"/>
      <c r="BC6" s="22"/>
      <c r="BD6" s="30" t="s">
        <v>69</v>
      </c>
      <c r="BE6" s="30" t="s">
        <v>70</v>
      </c>
      <c r="BF6" s="30" t="s">
        <v>71</v>
      </c>
      <c r="BG6" s="22"/>
    </row>
    <row r="7" spans="1:59" ht="2.25" customHeight="1">
      <c r="A7" s="26"/>
      <c r="B7" s="34"/>
      <c r="C7" s="35"/>
      <c r="D7" s="35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38"/>
      <c r="AU7" s="38"/>
      <c r="AV7" s="38"/>
      <c r="AW7" s="38"/>
      <c r="AX7" s="38"/>
      <c r="AY7" s="38"/>
      <c r="AZ7" s="22"/>
      <c r="BA7" s="22"/>
      <c r="BB7" s="22"/>
      <c r="BC7" s="22"/>
      <c r="BD7" s="31"/>
      <c r="BE7" s="31"/>
      <c r="BF7" s="31"/>
      <c r="BG7" s="22"/>
    </row>
    <row r="8" spans="1:59" ht="38.25" customHeight="1">
      <c r="A8" s="26"/>
      <c r="B8" s="34"/>
      <c r="C8" s="35" t="s">
        <v>19</v>
      </c>
      <c r="D8" s="35" t="s">
        <v>20</v>
      </c>
      <c r="E8" s="34" t="s">
        <v>3</v>
      </c>
      <c r="F8" s="34"/>
      <c r="G8" s="21" t="s">
        <v>4</v>
      </c>
      <c r="H8" s="21"/>
      <c r="I8" s="21"/>
      <c r="J8" s="21"/>
      <c r="K8" s="21"/>
      <c r="L8" s="21"/>
      <c r="M8" s="21" t="s">
        <v>5</v>
      </c>
      <c r="N8" s="21"/>
      <c r="O8" s="21"/>
      <c r="P8" s="21"/>
      <c r="Q8" s="21"/>
      <c r="R8" s="21"/>
      <c r="S8" s="21" t="s">
        <v>6</v>
      </c>
      <c r="T8" s="21"/>
      <c r="U8" s="21"/>
      <c r="V8" s="21"/>
      <c r="W8" s="21"/>
      <c r="X8" s="21"/>
      <c r="Y8" s="21" t="s">
        <v>7</v>
      </c>
      <c r="Z8" s="21"/>
      <c r="AA8" s="21"/>
      <c r="AB8" s="21"/>
      <c r="AC8" s="21"/>
      <c r="AD8" s="21"/>
      <c r="AE8" s="21" t="s">
        <v>8</v>
      </c>
      <c r="AF8" s="21"/>
      <c r="AG8" s="21"/>
      <c r="AH8" s="21"/>
      <c r="AI8" s="21"/>
      <c r="AJ8" s="21"/>
      <c r="AK8" s="21" t="s">
        <v>9</v>
      </c>
      <c r="AL8" s="21"/>
      <c r="AM8" s="21"/>
      <c r="AN8" s="21"/>
      <c r="AO8" s="21"/>
      <c r="AP8" s="21"/>
      <c r="AQ8" s="21"/>
      <c r="AR8" s="21"/>
      <c r="AS8" s="21"/>
      <c r="AT8" s="21" t="s">
        <v>10</v>
      </c>
      <c r="AU8" s="21"/>
      <c r="AV8" s="21"/>
      <c r="AW8" s="21" t="s">
        <v>11</v>
      </c>
      <c r="AX8" s="21"/>
      <c r="AY8" s="21"/>
      <c r="AZ8" s="22"/>
      <c r="BA8" s="22"/>
      <c r="BB8" s="22"/>
      <c r="BC8" s="22"/>
      <c r="BD8" s="31"/>
      <c r="BE8" s="31"/>
      <c r="BF8" s="31"/>
      <c r="BG8" s="22"/>
    </row>
    <row r="9" spans="1:59" ht="39" customHeight="1">
      <c r="A9" s="26"/>
      <c r="B9" s="34"/>
      <c r="C9" s="35"/>
      <c r="D9" s="35"/>
      <c r="E9" s="34"/>
      <c r="F9" s="34"/>
      <c r="G9" s="22" t="s">
        <v>17</v>
      </c>
      <c r="H9" s="22"/>
      <c r="I9" s="22"/>
      <c r="J9" s="22" t="s">
        <v>11</v>
      </c>
      <c r="K9" s="22"/>
      <c r="L9" s="22"/>
      <c r="M9" s="22" t="s">
        <v>10</v>
      </c>
      <c r="N9" s="22"/>
      <c r="O9" s="22"/>
      <c r="P9" s="22" t="s">
        <v>11</v>
      </c>
      <c r="Q9" s="22"/>
      <c r="R9" s="22"/>
      <c r="S9" s="22" t="s">
        <v>10</v>
      </c>
      <c r="T9" s="22"/>
      <c r="U9" s="22"/>
      <c r="V9" s="23" t="s">
        <v>11</v>
      </c>
      <c r="W9" s="24"/>
      <c r="X9" s="25"/>
      <c r="Y9" s="22" t="s">
        <v>10</v>
      </c>
      <c r="Z9" s="22"/>
      <c r="AA9" s="22"/>
      <c r="AB9" s="22" t="s">
        <v>11</v>
      </c>
      <c r="AC9" s="22"/>
      <c r="AD9" s="22"/>
      <c r="AE9" s="22" t="s">
        <v>10</v>
      </c>
      <c r="AF9" s="22"/>
      <c r="AG9" s="22"/>
      <c r="AH9" s="22" t="s">
        <v>11</v>
      </c>
      <c r="AI9" s="22"/>
      <c r="AJ9" s="22"/>
      <c r="AK9" s="22" t="s">
        <v>10</v>
      </c>
      <c r="AL9" s="22"/>
      <c r="AM9" s="22"/>
      <c r="AN9" s="22" t="s">
        <v>11</v>
      </c>
      <c r="AO9" s="22"/>
      <c r="AP9" s="22"/>
      <c r="AQ9" s="21"/>
      <c r="AR9" s="21"/>
      <c r="AS9" s="21"/>
      <c r="AT9" s="33" t="s">
        <v>12</v>
      </c>
      <c r="AU9" s="33" t="s">
        <v>15</v>
      </c>
      <c r="AV9" s="33" t="s">
        <v>13</v>
      </c>
      <c r="AW9" s="33" t="s">
        <v>12</v>
      </c>
      <c r="AX9" s="33" t="s">
        <v>15</v>
      </c>
      <c r="AY9" s="33" t="s">
        <v>13</v>
      </c>
      <c r="AZ9" s="22"/>
      <c r="BA9" s="22"/>
      <c r="BB9" s="22"/>
      <c r="BC9" s="22"/>
      <c r="BD9" s="31"/>
      <c r="BE9" s="31"/>
      <c r="BF9" s="31"/>
      <c r="BG9" s="22"/>
    </row>
    <row r="10" spans="1:59" ht="12.75" customHeight="1" hidden="1">
      <c r="A10" s="26"/>
      <c r="B10" s="34"/>
      <c r="C10" s="15" t="s">
        <v>21</v>
      </c>
      <c r="D10" s="15" t="s">
        <v>21</v>
      </c>
      <c r="E10" s="4" t="s">
        <v>12</v>
      </c>
      <c r="F10" s="4" t="s">
        <v>13</v>
      </c>
      <c r="G10" s="4" t="s">
        <v>12</v>
      </c>
      <c r="H10" s="5" t="s">
        <v>15</v>
      </c>
      <c r="I10" s="4" t="s">
        <v>13</v>
      </c>
      <c r="J10" s="4" t="s">
        <v>12</v>
      </c>
      <c r="K10" s="5" t="s">
        <v>15</v>
      </c>
      <c r="L10" s="4" t="s">
        <v>13</v>
      </c>
      <c r="M10" s="4" t="s">
        <v>12</v>
      </c>
      <c r="N10" s="5" t="s">
        <v>15</v>
      </c>
      <c r="O10" s="4" t="s">
        <v>13</v>
      </c>
      <c r="P10" s="4" t="s">
        <v>12</v>
      </c>
      <c r="Q10" s="5" t="s">
        <v>15</v>
      </c>
      <c r="R10" s="4" t="s">
        <v>13</v>
      </c>
      <c r="S10" s="4" t="s">
        <v>12</v>
      </c>
      <c r="T10" s="5" t="s">
        <v>15</v>
      </c>
      <c r="U10" s="4" t="s">
        <v>13</v>
      </c>
      <c r="V10" s="4" t="s">
        <v>12</v>
      </c>
      <c r="W10" s="5" t="s">
        <v>15</v>
      </c>
      <c r="X10" s="4" t="s">
        <v>13</v>
      </c>
      <c r="Y10" s="4" t="s">
        <v>12</v>
      </c>
      <c r="Z10" s="5" t="s">
        <v>15</v>
      </c>
      <c r="AA10" s="4" t="s">
        <v>13</v>
      </c>
      <c r="AB10" s="4" t="s">
        <v>12</v>
      </c>
      <c r="AC10" s="5" t="s">
        <v>15</v>
      </c>
      <c r="AD10" s="4" t="s">
        <v>13</v>
      </c>
      <c r="AE10" s="4" t="s">
        <v>12</v>
      </c>
      <c r="AF10" s="5" t="s">
        <v>15</v>
      </c>
      <c r="AG10" s="4" t="s">
        <v>13</v>
      </c>
      <c r="AH10" s="4" t="s">
        <v>12</v>
      </c>
      <c r="AI10" s="5" t="s">
        <v>15</v>
      </c>
      <c r="AJ10" s="4" t="s">
        <v>13</v>
      </c>
      <c r="AK10" s="4" t="s">
        <v>12</v>
      </c>
      <c r="AL10" s="5" t="s">
        <v>15</v>
      </c>
      <c r="AM10" s="4" t="s">
        <v>13</v>
      </c>
      <c r="AN10" s="4" t="s">
        <v>12</v>
      </c>
      <c r="AO10" s="5" t="s">
        <v>15</v>
      </c>
      <c r="AP10" s="4" t="s">
        <v>13</v>
      </c>
      <c r="AQ10" s="4" t="s">
        <v>12</v>
      </c>
      <c r="AR10" s="5" t="s">
        <v>15</v>
      </c>
      <c r="AS10" s="4" t="s">
        <v>13</v>
      </c>
      <c r="AT10" s="33"/>
      <c r="AU10" s="33"/>
      <c r="AV10" s="33"/>
      <c r="AW10" s="33"/>
      <c r="AX10" s="33"/>
      <c r="AY10" s="33"/>
      <c r="AZ10" s="22"/>
      <c r="BA10" s="22"/>
      <c r="BB10" s="4"/>
      <c r="BC10" s="4"/>
      <c r="BD10" s="32"/>
      <c r="BE10" s="32"/>
      <c r="BF10" s="32"/>
      <c r="BG10" s="22"/>
    </row>
    <row r="11" spans="1:59" ht="10.5" customHeight="1" hidden="1">
      <c r="A11" s="6">
        <v>1</v>
      </c>
      <c r="B11" s="6">
        <v>2</v>
      </c>
      <c r="C11" s="16">
        <v>3</v>
      </c>
      <c r="D11" s="1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6">
        <v>31</v>
      </c>
      <c r="AF11" s="6">
        <v>32</v>
      </c>
      <c r="AG11" s="6">
        <v>33</v>
      </c>
      <c r="AH11" s="6">
        <v>34</v>
      </c>
      <c r="AI11" s="6">
        <v>35</v>
      </c>
      <c r="AJ11" s="6">
        <v>36</v>
      </c>
      <c r="AK11" s="6">
        <v>37</v>
      </c>
      <c r="AL11" s="6">
        <v>38</v>
      </c>
      <c r="AM11" s="6">
        <v>39</v>
      </c>
      <c r="AN11" s="6">
        <v>40</v>
      </c>
      <c r="AO11" s="6">
        <v>41</v>
      </c>
      <c r="AP11" s="6">
        <v>42</v>
      </c>
      <c r="AQ11" s="6">
        <v>43</v>
      </c>
      <c r="AR11" s="6">
        <v>44</v>
      </c>
      <c r="AS11" s="6">
        <v>45</v>
      </c>
      <c r="AT11" s="6">
        <v>46</v>
      </c>
      <c r="AU11" s="6">
        <v>47</v>
      </c>
      <c r="AV11" s="6">
        <v>48</v>
      </c>
      <c r="AW11" s="6">
        <v>49</v>
      </c>
      <c r="AX11" s="6">
        <v>50</v>
      </c>
      <c r="AY11" s="6">
        <v>51</v>
      </c>
      <c r="AZ11" s="6">
        <v>52</v>
      </c>
      <c r="BA11" s="6">
        <v>53</v>
      </c>
      <c r="BB11" s="6">
        <v>54</v>
      </c>
      <c r="BC11" s="6">
        <v>55</v>
      </c>
      <c r="BD11" s="6">
        <v>56</v>
      </c>
      <c r="BE11" s="6">
        <v>57</v>
      </c>
      <c r="BF11" s="6">
        <v>58</v>
      </c>
      <c r="BG11" s="6">
        <v>59</v>
      </c>
    </row>
    <row r="12" spans="1:59" s="20" customFormat="1" ht="24" customHeight="1">
      <c r="A12" s="18"/>
      <c r="B12" s="19" t="s">
        <v>22</v>
      </c>
      <c r="C12" s="17">
        <f>SUM(I12+O12+U12+AA12+AM12+AS12+AV12+BD12)</f>
        <v>10556500</v>
      </c>
      <c r="D12" s="17">
        <f>SUM(L12+R12+X12+AP12+AY12)</f>
        <v>1322900</v>
      </c>
      <c r="E12" s="17">
        <f aca="true" t="shared" si="0" ref="E12:AY12">SUM(E13+E32+E41+E43+E48+E53+E59+E64+E78+E84+E95+E105+E112)</f>
        <v>157</v>
      </c>
      <c r="F12" s="17">
        <f>AA12+AM12</f>
        <v>4996400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7">
        <f t="shared" si="0"/>
        <v>0</v>
      </c>
      <c r="U12" s="17">
        <f t="shared" si="0"/>
        <v>0</v>
      </c>
      <c r="V12" s="17">
        <f t="shared" si="0"/>
        <v>0</v>
      </c>
      <c r="W12" s="17">
        <f t="shared" si="0"/>
        <v>0</v>
      </c>
      <c r="X12" s="17">
        <f t="shared" si="0"/>
        <v>0</v>
      </c>
      <c r="Y12" s="17">
        <f t="shared" si="0"/>
        <v>98</v>
      </c>
      <c r="Z12" s="17">
        <f t="shared" si="0"/>
        <v>1305300</v>
      </c>
      <c r="AA12" s="17">
        <f t="shared" si="0"/>
        <v>3232800</v>
      </c>
      <c r="AB12" s="17">
        <f t="shared" si="0"/>
        <v>0</v>
      </c>
      <c r="AC12" s="17">
        <f t="shared" si="0"/>
        <v>0</v>
      </c>
      <c r="AD12" s="17">
        <f t="shared" si="0"/>
        <v>0</v>
      </c>
      <c r="AE12" s="17">
        <f t="shared" si="0"/>
        <v>0</v>
      </c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>
        <f t="shared" si="0"/>
        <v>0</v>
      </c>
      <c r="AJ12" s="17">
        <f t="shared" si="0"/>
        <v>0</v>
      </c>
      <c r="AK12" s="17">
        <f t="shared" si="0"/>
        <v>59</v>
      </c>
      <c r="AL12" s="17">
        <f t="shared" si="0"/>
        <v>1344600</v>
      </c>
      <c r="AM12" s="17">
        <f t="shared" si="0"/>
        <v>1763600</v>
      </c>
      <c r="AN12" s="17">
        <f t="shared" si="0"/>
        <v>0</v>
      </c>
      <c r="AO12" s="17">
        <f t="shared" si="0"/>
        <v>0</v>
      </c>
      <c r="AP12" s="17">
        <f t="shared" si="0"/>
        <v>0</v>
      </c>
      <c r="AQ12" s="17">
        <f t="shared" si="0"/>
        <v>2</v>
      </c>
      <c r="AR12" s="17">
        <f t="shared" si="0"/>
        <v>2800000</v>
      </c>
      <c r="AS12" s="17">
        <f t="shared" si="0"/>
        <v>2800000</v>
      </c>
      <c r="AT12" s="17">
        <f t="shared" si="0"/>
        <v>4612</v>
      </c>
      <c r="AU12" s="17">
        <f t="shared" si="0"/>
        <v>1090</v>
      </c>
      <c r="AV12" s="17">
        <f t="shared" si="0"/>
        <v>1260100</v>
      </c>
      <c r="AW12" s="17">
        <f t="shared" si="0"/>
        <v>4869</v>
      </c>
      <c r="AX12" s="17">
        <f t="shared" si="0"/>
        <v>2441</v>
      </c>
      <c r="AY12" s="17">
        <f t="shared" si="0"/>
        <v>1322900</v>
      </c>
      <c r="AZ12" s="16"/>
      <c r="BA12" s="16"/>
      <c r="BB12" s="16"/>
      <c r="BC12" s="16"/>
      <c r="BD12" s="17">
        <v>1500000</v>
      </c>
      <c r="BE12" s="17"/>
      <c r="BF12" s="17">
        <v>1500000</v>
      </c>
      <c r="BG12" s="16"/>
    </row>
    <row r="13" spans="1:59" ht="18">
      <c r="A13" s="10">
        <v>1</v>
      </c>
      <c r="B13" s="7" t="s">
        <v>23</v>
      </c>
      <c r="C13" s="17">
        <f>SUM(C14+C15+C16+C17+C18+C19+C20+C21+C22+C23+C24+C25+C26+C27+C28+C29+C30+C31)</f>
        <v>3580200</v>
      </c>
      <c r="D13" s="17">
        <f aca="true" t="shared" si="1" ref="D13:BG13">SUM(D14+D15+D16+D17+D18+D19+D20+D21+D22+D23+D24+D25+D26+D27+D28+D29+D30+D31)</f>
        <v>0</v>
      </c>
      <c r="E13" s="7">
        <f t="shared" si="1"/>
        <v>52</v>
      </c>
      <c r="F13" s="7">
        <f aca="true" t="shared" si="2" ref="F13:F76">AA13+AM13</f>
        <v>1459200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20</v>
      </c>
      <c r="Z13" s="7">
        <f t="shared" si="1"/>
        <v>157500</v>
      </c>
      <c r="AA13" s="7">
        <f t="shared" si="1"/>
        <v>651500</v>
      </c>
      <c r="AB13" s="7">
        <f t="shared" si="1"/>
        <v>0</v>
      </c>
      <c r="AC13" s="7">
        <f t="shared" si="1"/>
        <v>0</v>
      </c>
      <c r="AD13" s="7">
        <f t="shared" si="1"/>
        <v>0</v>
      </c>
      <c r="AE13" s="7">
        <f t="shared" si="1"/>
        <v>0</v>
      </c>
      <c r="AF13" s="7">
        <f t="shared" si="1"/>
        <v>0</v>
      </c>
      <c r="AG13" s="7">
        <f t="shared" si="1"/>
        <v>0</v>
      </c>
      <c r="AH13" s="7">
        <f t="shared" si="1"/>
        <v>0</v>
      </c>
      <c r="AI13" s="7">
        <f t="shared" si="1"/>
        <v>0</v>
      </c>
      <c r="AJ13" s="7">
        <f t="shared" si="1"/>
        <v>0</v>
      </c>
      <c r="AK13" s="7">
        <f t="shared" si="1"/>
        <v>32</v>
      </c>
      <c r="AL13" s="7">
        <f t="shared" si="1"/>
        <v>388700</v>
      </c>
      <c r="AM13" s="7">
        <f t="shared" si="1"/>
        <v>807700</v>
      </c>
      <c r="AN13" s="7">
        <f t="shared" si="1"/>
        <v>0</v>
      </c>
      <c r="AO13" s="7">
        <f t="shared" si="1"/>
        <v>0</v>
      </c>
      <c r="AP13" s="7">
        <f t="shared" si="1"/>
        <v>0</v>
      </c>
      <c r="AQ13" s="7">
        <f t="shared" si="1"/>
        <v>1</v>
      </c>
      <c r="AR13" s="7">
        <f t="shared" si="1"/>
        <v>1400000</v>
      </c>
      <c r="AS13" s="7">
        <f t="shared" si="1"/>
        <v>1400000</v>
      </c>
      <c r="AT13" s="7">
        <f t="shared" si="1"/>
        <v>2630</v>
      </c>
      <c r="AU13" s="7">
        <f t="shared" si="1"/>
        <v>274</v>
      </c>
      <c r="AV13" s="7">
        <f t="shared" si="1"/>
        <v>721000</v>
      </c>
      <c r="AW13" s="7">
        <f t="shared" si="1"/>
        <v>0</v>
      </c>
      <c r="AX13" s="7">
        <f t="shared" si="1"/>
        <v>0</v>
      </c>
      <c r="AY13" s="7">
        <f t="shared" si="1"/>
        <v>0</v>
      </c>
      <c r="AZ13" s="7">
        <f t="shared" si="1"/>
        <v>0</v>
      </c>
      <c r="BA13" s="7">
        <f t="shared" si="1"/>
        <v>0</v>
      </c>
      <c r="BB13" s="7">
        <f t="shared" si="1"/>
        <v>0</v>
      </c>
      <c r="BC13" s="7">
        <f t="shared" si="1"/>
        <v>0</v>
      </c>
      <c r="BD13" s="7">
        <f t="shared" si="1"/>
        <v>0</v>
      </c>
      <c r="BE13" s="7">
        <f t="shared" si="1"/>
        <v>0</v>
      </c>
      <c r="BF13" s="7">
        <f t="shared" si="1"/>
        <v>0</v>
      </c>
      <c r="BG13" s="7">
        <f t="shared" si="1"/>
        <v>0</v>
      </c>
    </row>
    <row r="14" spans="1:59" ht="18">
      <c r="A14" s="12"/>
      <c r="B14" s="6" t="s">
        <v>27</v>
      </c>
      <c r="C14" s="16">
        <f aca="true" t="shared" si="3" ref="C14:C31">SUM(I14+O14+U14+AA14+AM14+AS14+AV14+BD14)</f>
        <v>300000</v>
      </c>
      <c r="D14" s="16">
        <f aca="true" t="shared" si="4" ref="D14:D31">SUM(L14+R14+X14+AP14+AY14)</f>
        <v>0</v>
      </c>
      <c r="E14" s="6">
        <v>3</v>
      </c>
      <c r="F14" s="6">
        <f t="shared" si="2"/>
        <v>300000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</v>
      </c>
      <c r="Z14" s="6">
        <v>100000</v>
      </c>
      <c r="AA14" s="6">
        <v>300000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18">
      <c r="A15" s="12"/>
      <c r="B15" s="6" t="s">
        <v>42</v>
      </c>
      <c r="C15" s="16">
        <f t="shared" si="3"/>
        <v>176000</v>
      </c>
      <c r="D15" s="16">
        <f t="shared" si="4"/>
        <v>0</v>
      </c>
      <c r="E15" s="6">
        <v>8</v>
      </c>
      <c r="F15" s="6">
        <f t="shared" si="2"/>
        <v>176000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v>8</v>
      </c>
      <c r="Z15" s="6">
        <v>22000</v>
      </c>
      <c r="AA15" s="6">
        <v>176000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18">
      <c r="A16" s="12"/>
      <c r="B16" s="6" t="s">
        <v>26</v>
      </c>
      <c r="C16" s="16">
        <f t="shared" si="3"/>
        <v>160000</v>
      </c>
      <c r="D16" s="16">
        <f t="shared" si="4"/>
        <v>0</v>
      </c>
      <c r="E16" s="6">
        <v>8</v>
      </c>
      <c r="F16" s="6">
        <f t="shared" si="2"/>
        <v>160000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8</v>
      </c>
      <c r="Z16" s="6">
        <v>20000</v>
      </c>
      <c r="AA16" s="6">
        <v>160000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18">
      <c r="A17" s="12"/>
      <c r="B17" s="6" t="s">
        <v>33</v>
      </c>
      <c r="C17" s="16">
        <f t="shared" si="3"/>
        <v>15500</v>
      </c>
      <c r="D17" s="16">
        <f t="shared" si="4"/>
        <v>0</v>
      </c>
      <c r="E17" s="6">
        <v>1</v>
      </c>
      <c r="F17" s="6">
        <f t="shared" si="2"/>
        <v>15500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>
        <v>15500</v>
      </c>
      <c r="AA17" s="6">
        <v>15500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18.75" customHeight="1">
      <c r="A18" s="12"/>
      <c r="B18" s="6" t="s">
        <v>53</v>
      </c>
      <c r="C18" s="16">
        <f t="shared" si="3"/>
        <v>30000</v>
      </c>
      <c r="D18" s="16">
        <f t="shared" si="4"/>
        <v>0</v>
      </c>
      <c r="E18" s="6">
        <v>3</v>
      </c>
      <c r="F18" s="6">
        <f t="shared" si="2"/>
        <v>30000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>
        <v>3</v>
      </c>
      <c r="AL18" s="6">
        <v>10000</v>
      </c>
      <c r="AM18" s="6">
        <v>30000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8" customHeight="1">
      <c r="A19" s="12"/>
      <c r="B19" s="6" t="s">
        <v>54</v>
      </c>
      <c r="C19" s="16">
        <f t="shared" si="3"/>
        <v>21000</v>
      </c>
      <c r="D19" s="16">
        <f t="shared" si="4"/>
        <v>0</v>
      </c>
      <c r="E19" s="6">
        <v>3</v>
      </c>
      <c r="F19" s="6">
        <f t="shared" si="2"/>
        <v>21000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>
        <v>3</v>
      </c>
      <c r="AL19" s="6">
        <v>7000</v>
      </c>
      <c r="AM19" s="6">
        <v>21000</v>
      </c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8" customHeight="1">
      <c r="A20" s="12"/>
      <c r="B20" s="6" t="s">
        <v>44</v>
      </c>
      <c r="C20" s="16">
        <f t="shared" si="3"/>
        <v>100000</v>
      </c>
      <c r="D20" s="16">
        <f t="shared" si="4"/>
        <v>0</v>
      </c>
      <c r="E20" s="6">
        <v>2</v>
      </c>
      <c r="F20" s="6">
        <f t="shared" si="2"/>
        <v>100000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v>2</v>
      </c>
      <c r="AL20" s="6">
        <v>50000</v>
      </c>
      <c r="AM20" s="6">
        <v>100000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8" customHeight="1">
      <c r="A21" s="12"/>
      <c r="B21" s="6" t="s">
        <v>45</v>
      </c>
      <c r="C21" s="16">
        <f t="shared" si="3"/>
        <v>60000</v>
      </c>
      <c r="D21" s="16">
        <f t="shared" si="4"/>
        <v>0</v>
      </c>
      <c r="E21" s="6">
        <v>2</v>
      </c>
      <c r="F21" s="6">
        <f t="shared" si="2"/>
        <v>60000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v>2</v>
      </c>
      <c r="AL21" s="6">
        <v>30000</v>
      </c>
      <c r="AM21" s="6">
        <v>60000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ht="18" customHeight="1">
      <c r="A22" s="12"/>
      <c r="B22" s="6" t="s">
        <v>46</v>
      </c>
      <c r="C22" s="16">
        <f t="shared" si="3"/>
        <v>200000</v>
      </c>
      <c r="D22" s="16">
        <f t="shared" si="4"/>
        <v>0</v>
      </c>
      <c r="E22" s="6">
        <v>4</v>
      </c>
      <c r="F22" s="6">
        <f t="shared" si="2"/>
        <v>200000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v>4</v>
      </c>
      <c r="AL22" s="6">
        <v>50000</v>
      </c>
      <c r="AM22" s="6">
        <v>200000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ht="18" customHeight="1">
      <c r="A23" s="12"/>
      <c r="B23" s="6" t="s">
        <v>47</v>
      </c>
      <c r="C23" s="16">
        <f t="shared" si="3"/>
        <v>50000</v>
      </c>
      <c r="D23" s="16">
        <f t="shared" si="4"/>
        <v>0</v>
      </c>
      <c r="E23" s="6">
        <v>1</v>
      </c>
      <c r="F23" s="6">
        <f t="shared" si="2"/>
        <v>50000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v>1</v>
      </c>
      <c r="AL23" s="6">
        <v>50000</v>
      </c>
      <c r="AM23" s="6">
        <v>50000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8">
      <c r="A24" s="12"/>
      <c r="B24" s="6" t="s">
        <v>48</v>
      </c>
      <c r="C24" s="16">
        <f t="shared" si="3"/>
        <v>40000</v>
      </c>
      <c r="D24" s="16">
        <f t="shared" si="4"/>
        <v>0</v>
      </c>
      <c r="E24" s="6">
        <v>1</v>
      </c>
      <c r="F24" s="6">
        <f t="shared" si="2"/>
        <v>40000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v>1</v>
      </c>
      <c r="AL24" s="6">
        <v>40000</v>
      </c>
      <c r="AM24" s="6">
        <v>40000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8">
      <c r="A25" s="12"/>
      <c r="B25" s="6" t="s">
        <v>51</v>
      </c>
      <c r="C25" s="16">
        <f t="shared" si="3"/>
        <v>28700</v>
      </c>
      <c r="D25" s="16">
        <f t="shared" si="4"/>
        <v>0</v>
      </c>
      <c r="E25" s="6">
        <v>1</v>
      </c>
      <c r="F25" s="6">
        <f t="shared" si="2"/>
        <v>28700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v>1</v>
      </c>
      <c r="AL25" s="6">
        <v>28700</v>
      </c>
      <c r="AM25" s="6">
        <v>28700</v>
      </c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ht="18">
      <c r="A26" s="12"/>
      <c r="B26" s="6" t="s">
        <v>52</v>
      </c>
      <c r="C26" s="16">
        <f t="shared" si="3"/>
        <v>80000</v>
      </c>
      <c r="D26" s="16">
        <f t="shared" si="4"/>
        <v>0</v>
      </c>
      <c r="E26" s="6">
        <v>2</v>
      </c>
      <c r="F26" s="6">
        <f t="shared" si="2"/>
        <v>80000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>
        <v>2</v>
      </c>
      <c r="AL26" s="6">
        <v>40000</v>
      </c>
      <c r="AM26" s="6">
        <v>80000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ht="18">
      <c r="A27" s="12"/>
      <c r="B27" s="6" t="s">
        <v>55</v>
      </c>
      <c r="C27" s="16">
        <f t="shared" si="3"/>
        <v>140000</v>
      </c>
      <c r="D27" s="16">
        <f t="shared" si="4"/>
        <v>0</v>
      </c>
      <c r="E27" s="6">
        <v>2</v>
      </c>
      <c r="F27" s="6">
        <f t="shared" si="2"/>
        <v>140000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>
        <v>2</v>
      </c>
      <c r="AL27" s="6">
        <v>70000</v>
      </c>
      <c r="AM27" s="6">
        <v>140000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ht="18">
      <c r="A28" s="12"/>
      <c r="B28" s="6" t="s">
        <v>61</v>
      </c>
      <c r="C28" s="16">
        <f t="shared" si="3"/>
        <v>50000</v>
      </c>
      <c r="D28" s="16">
        <f t="shared" si="4"/>
        <v>0</v>
      </c>
      <c r="E28" s="6">
        <v>10</v>
      </c>
      <c r="F28" s="6">
        <f t="shared" si="2"/>
        <v>50000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v>10</v>
      </c>
      <c r="AL28" s="6">
        <v>5000</v>
      </c>
      <c r="AM28" s="6">
        <v>50000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t="18">
      <c r="A29" s="12"/>
      <c r="B29" s="6" t="s">
        <v>62</v>
      </c>
      <c r="C29" s="16">
        <f t="shared" si="3"/>
        <v>8000</v>
      </c>
      <c r="D29" s="16">
        <f t="shared" si="4"/>
        <v>0</v>
      </c>
      <c r="E29" s="6">
        <v>1</v>
      </c>
      <c r="F29" s="6">
        <f t="shared" si="2"/>
        <v>8000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>
        <v>1</v>
      </c>
      <c r="AL29" s="6">
        <v>8000</v>
      </c>
      <c r="AM29" s="6">
        <v>8000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t="18">
      <c r="A30" s="12"/>
      <c r="B30" s="6" t="s">
        <v>67</v>
      </c>
      <c r="C30" s="16">
        <f t="shared" si="3"/>
        <v>1400000</v>
      </c>
      <c r="D30" s="16">
        <f t="shared" si="4"/>
        <v>0</v>
      </c>
      <c r="E30" s="6"/>
      <c r="F30" s="6">
        <f t="shared" si="2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>
        <v>1</v>
      </c>
      <c r="AR30" s="6">
        <v>1400000</v>
      </c>
      <c r="AS30" s="6">
        <v>1400000</v>
      </c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18">
      <c r="A31" s="11"/>
      <c r="B31" s="6" t="s">
        <v>24</v>
      </c>
      <c r="C31" s="16">
        <f t="shared" si="3"/>
        <v>721000</v>
      </c>
      <c r="D31" s="16">
        <f t="shared" si="4"/>
        <v>0</v>
      </c>
      <c r="E31" s="6"/>
      <c r="F31" s="6">
        <f t="shared" si="2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>
        <v>2630</v>
      </c>
      <c r="AU31" s="6">
        <v>274</v>
      </c>
      <c r="AV31" s="6">
        <v>721000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ht="18">
      <c r="A32" s="10">
        <v>2</v>
      </c>
      <c r="B32" s="7" t="s">
        <v>28</v>
      </c>
      <c r="C32" s="17">
        <f>SUM(C33+C34+C35+C36+C37+C38+C39+C40)</f>
        <v>672850</v>
      </c>
      <c r="D32" s="17">
        <f aca="true" t="shared" si="5" ref="D32:BF32">SUM(D33+D34+D35+D36+D37+D38+D39+D40)</f>
        <v>0</v>
      </c>
      <c r="E32" s="7">
        <f t="shared" si="5"/>
        <v>11</v>
      </c>
      <c r="F32" s="7">
        <f t="shared" si="2"/>
        <v>447600</v>
      </c>
      <c r="G32" s="7">
        <f t="shared" si="5"/>
        <v>0</v>
      </c>
      <c r="H32" s="7">
        <f t="shared" si="5"/>
        <v>0</v>
      </c>
      <c r="I32" s="7">
        <f t="shared" si="5"/>
        <v>0</v>
      </c>
      <c r="J32" s="7">
        <f t="shared" si="5"/>
        <v>0</v>
      </c>
      <c r="K32" s="7">
        <f t="shared" si="5"/>
        <v>0</v>
      </c>
      <c r="L32" s="7">
        <f t="shared" si="5"/>
        <v>0</v>
      </c>
      <c r="M32" s="7">
        <f t="shared" si="5"/>
        <v>0</v>
      </c>
      <c r="N32" s="7">
        <f t="shared" si="5"/>
        <v>0</v>
      </c>
      <c r="O32" s="7">
        <f t="shared" si="5"/>
        <v>0</v>
      </c>
      <c r="P32" s="7">
        <f t="shared" si="5"/>
        <v>0</v>
      </c>
      <c r="Q32" s="7">
        <f t="shared" si="5"/>
        <v>0</v>
      </c>
      <c r="R32" s="7">
        <f t="shared" si="5"/>
        <v>0</v>
      </c>
      <c r="S32" s="7">
        <f t="shared" si="5"/>
        <v>0</v>
      </c>
      <c r="T32" s="7">
        <f t="shared" si="5"/>
        <v>0</v>
      </c>
      <c r="U32" s="7">
        <f t="shared" si="5"/>
        <v>0</v>
      </c>
      <c r="V32" s="7">
        <f t="shared" si="5"/>
        <v>0</v>
      </c>
      <c r="W32" s="7">
        <f t="shared" si="5"/>
        <v>0</v>
      </c>
      <c r="X32" s="7">
        <f t="shared" si="5"/>
        <v>0</v>
      </c>
      <c r="Y32" s="7">
        <f t="shared" si="5"/>
        <v>8</v>
      </c>
      <c r="Z32" s="7">
        <f t="shared" si="5"/>
        <v>169500</v>
      </c>
      <c r="AA32" s="7">
        <f t="shared" si="5"/>
        <v>339000</v>
      </c>
      <c r="AB32" s="7">
        <f t="shared" si="5"/>
        <v>0</v>
      </c>
      <c r="AC32" s="7">
        <f t="shared" si="5"/>
        <v>0</v>
      </c>
      <c r="AD32" s="7">
        <f t="shared" si="5"/>
        <v>0</v>
      </c>
      <c r="AE32" s="7">
        <f t="shared" si="5"/>
        <v>0</v>
      </c>
      <c r="AF32" s="7">
        <f t="shared" si="5"/>
        <v>0</v>
      </c>
      <c r="AG32" s="7">
        <f t="shared" si="5"/>
        <v>0</v>
      </c>
      <c r="AH32" s="7">
        <f t="shared" si="5"/>
        <v>0</v>
      </c>
      <c r="AI32" s="7">
        <f t="shared" si="5"/>
        <v>0</v>
      </c>
      <c r="AJ32" s="7">
        <f t="shared" si="5"/>
        <v>0</v>
      </c>
      <c r="AK32" s="7">
        <f t="shared" si="5"/>
        <v>3</v>
      </c>
      <c r="AL32" s="7">
        <f t="shared" si="5"/>
        <v>108600</v>
      </c>
      <c r="AM32" s="7">
        <f t="shared" si="5"/>
        <v>108600</v>
      </c>
      <c r="AN32" s="7">
        <f t="shared" si="5"/>
        <v>0</v>
      </c>
      <c r="AO32" s="7">
        <f t="shared" si="5"/>
        <v>0</v>
      </c>
      <c r="AP32" s="7">
        <f t="shared" si="5"/>
        <v>0</v>
      </c>
      <c r="AQ32" s="7">
        <f t="shared" si="5"/>
        <v>0</v>
      </c>
      <c r="AR32" s="7">
        <f t="shared" si="5"/>
        <v>0</v>
      </c>
      <c r="AS32" s="7">
        <f t="shared" si="5"/>
        <v>0</v>
      </c>
      <c r="AT32" s="7">
        <f t="shared" si="5"/>
        <v>840</v>
      </c>
      <c r="AU32" s="7">
        <f t="shared" si="5"/>
        <v>268</v>
      </c>
      <c r="AV32" s="7">
        <f t="shared" si="5"/>
        <v>225250</v>
      </c>
      <c r="AW32" s="7">
        <f t="shared" si="5"/>
        <v>0</v>
      </c>
      <c r="AX32" s="7">
        <f t="shared" si="5"/>
        <v>0</v>
      </c>
      <c r="AY32" s="7">
        <f t="shared" si="5"/>
        <v>0</v>
      </c>
      <c r="AZ32" s="7">
        <f t="shared" si="5"/>
        <v>0</v>
      </c>
      <c r="BA32" s="7">
        <f t="shared" si="5"/>
        <v>0</v>
      </c>
      <c r="BB32" s="7">
        <f t="shared" si="5"/>
        <v>0</v>
      </c>
      <c r="BC32" s="7">
        <f t="shared" si="5"/>
        <v>0</v>
      </c>
      <c r="BD32" s="7">
        <f t="shared" si="5"/>
        <v>0</v>
      </c>
      <c r="BE32" s="7">
        <f t="shared" si="5"/>
        <v>0</v>
      </c>
      <c r="BF32" s="7">
        <f t="shared" si="5"/>
        <v>0</v>
      </c>
      <c r="BG32" s="6"/>
    </row>
    <row r="33" spans="1:59" ht="18">
      <c r="A33" s="11"/>
      <c r="B33" s="6" t="s">
        <v>33</v>
      </c>
      <c r="C33" s="16">
        <f aca="true" t="shared" si="6" ref="C33:C40">SUM(I33+O33+U33+AA33+AM33+AS33+AV33+BD33)</f>
        <v>34000</v>
      </c>
      <c r="D33" s="16">
        <f aca="true" t="shared" si="7" ref="D33:D40">SUM(L33+R33+X33+AP33+AY33)</f>
        <v>0</v>
      </c>
      <c r="E33" s="6">
        <v>2</v>
      </c>
      <c r="F33" s="6">
        <f t="shared" si="2"/>
        <v>34000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2</v>
      </c>
      <c r="Z33" s="6">
        <v>17000</v>
      </c>
      <c r="AA33" s="6">
        <v>34000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8">
      <c r="A34" s="11"/>
      <c r="B34" s="6" t="s">
        <v>27</v>
      </c>
      <c r="C34" s="16">
        <f t="shared" si="6"/>
        <v>200000</v>
      </c>
      <c r="D34" s="16">
        <f t="shared" si="7"/>
        <v>0</v>
      </c>
      <c r="E34" s="6">
        <v>2</v>
      </c>
      <c r="F34" s="6">
        <f t="shared" si="2"/>
        <v>200000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v>2</v>
      </c>
      <c r="Z34" s="6">
        <v>100000</v>
      </c>
      <c r="AA34" s="6">
        <v>200000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8">
      <c r="A35" s="11"/>
      <c r="B35" s="6" t="s">
        <v>42</v>
      </c>
      <c r="C35" s="16">
        <f t="shared" si="6"/>
        <v>60000</v>
      </c>
      <c r="D35" s="16">
        <f t="shared" si="7"/>
        <v>0</v>
      </c>
      <c r="E35" s="6">
        <v>2</v>
      </c>
      <c r="F35" s="6">
        <f t="shared" si="2"/>
        <v>60000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v>2</v>
      </c>
      <c r="Z35" s="6">
        <v>30000</v>
      </c>
      <c r="AA35" s="6">
        <v>60000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8">
      <c r="A36" s="11"/>
      <c r="B36" s="6" t="s">
        <v>26</v>
      </c>
      <c r="C36" s="16">
        <f t="shared" si="6"/>
        <v>45000</v>
      </c>
      <c r="D36" s="16">
        <f t="shared" si="7"/>
        <v>0</v>
      </c>
      <c r="E36" s="6">
        <v>2</v>
      </c>
      <c r="F36" s="6">
        <f t="shared" si="2"/>
        <v>45000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v>2</v>
      </c>
      <c r="Z36" s="6">
        <v>22500</v>
      </c>
      <c r="AA36" s="6">
        <v>45000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8">
      <c r="A37" s="11"/>
      <c r="B37" s="6" t="s">
        <v>56</v>
      </c>
      <c r="C37" s="16">
        <f t="shared" si="6"/>
        <v>50300</v>
      </c>
      <c r="D37" s="16">
        <f t="shared" si="7"/>
        <v>0</v>
      </c>
      <c r="E37" s="6">
        <v>1</v>
      </c>
      <c r="F37" s="6">
        <f t="shared" si="2"/>
        <v>50300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>
        <v>1</v>
      </c>
      <c r="AL37" s="6">
        <v>50300</v>
      </c>
      <c r="AM37" s="6">
        <v>50300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8">
      <c r="A38" s="11"/>
      <c r="B38" s="6" t="s">
        <v>48</v>
      </c>
      <c r="C38" s="16">
        <f t="shared" si="6"/>
        <v>33100</v>
      </c>
      <c r="D38" s="16">
        <f t="shared" si="7"/>
        <v>0</v>
      </c>
      <c r="E38" s="6">
        <v>1</v>
      </c>
      <c r="F38" s="6">
        <f t="shared" si="2"/>
        <v>33100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>
        <v>1</v>
      </c>
      <c r="AL38" s="6">
        <v>33100</v>
      </c>
      <c r="AM38" s="6">
        <v>33100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8">
      <c r="A39" s="11"/>
      <c r="B39" s="6" t="s">
        <v>57</v>
      </c>
      <c r="C39" s="16">
        <f t="shared" si="6"/>
        <v>25200</v>
      </c>
      <c r="D39" s="16">
        <f t="shared" si="7"/>
        <v>0</v>
      </c>
      <c r="E39" s="6">
        <v>1</v>
      </c>
      <c r="F39" s="6">
        <f t="shared" si="2"/>
        <v>25200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>
        <v>1</v>
      </c>
      <c r="AL39" s="6">
        <v>25200</v>
      </c>
      <c r="AM39" s="6">
        <v>25200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8">
      <c r="A40" s="11"/>
      <c r="B40" s="6" t="s">
        <v>24</v>
      </c>
      <c r="C40" s="16">
        <f t="shared" si="6"/>
        <v>225250</v>
      </c>
      <c r="D40" s="16">
        <f t="shared" si="7"/>
        <v>0</v>
      </c>
      <c r="E40" s="6"/>
      <c r="F40" s="6">
        <f t="shared" si="2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>
        <v>840</v>
      </c>
      <c r="AU40" s="6">
        <v>268</v>
      </c>
      <c r="AV40" s="6">
        <v>225250</v>
      </c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8">
      <c r="A41" s="10">
        <v>3</v>
      </c>
      <c r="B41" s="7" t="s">
        <v>29</v>
      </c>
      <c r="C41" s="17">
        <f>SUM(C42)</f>
        <v>223500</v>
      </c>
      <c r="D41" s="17">
        <f aca="true" t="shared" si="8" ref="D41:BF41">SUM(D42)</f>
        <v>0</v>
      </c>
      <c r="E41" s="7">
        <f t="shared" si="8"/>
        <v>0</v>
      </c>
      <c r="F41" s="7">
        <f t="shared" si="2"/>
        <v>0</v>
      </c>
      <c r="G41" s="7">
        <f t="shared" si="8"/>
        <v>0</v>
      </c>
      <c r="H41" s="7">
        <f t="shared" si="8"/>
        <v>0</v>
      </c>
      <c r="I41" s="7">
        <f t="shared" si="8"/>
        <v>0</v>
      </c>
      <c r="J41" s="7">
        <f t="shared" si="8"/>
        <v>0</v>
      </c>
      <c r="K41" s="7">
        <f t="shared" si="8"/>
        <v>0</v>
      </c>
      <c r="L41" s="7">
        <f t="shared" si="8"/>
        <v>0</v>
      </c>
      <c r="M41" s="7">
        <f t="shared" si="8"/>
        <v>0</v>
      </c>
      <c r="N41" s="7">
        <f t="shared" si="8"/>
        <v>0</v>
      </c>
      <c r="O41" s="7">
        <f t="shared" si="8"/>
        <v>0</v>
      </c>
      <c r="P41" s="7">
        <f t="shared" si="8"/>
        <v>0</v>
      </c>
      <c r="Q41" s="7">
        <f t="shared" si="8"/>
        <v>0</v>
      </c>
      <c r="R41" s="7">
        <f t="shared" si="8"/>
        <v>0</v>
      </c>
      <c r="S41" s="7">
        <f t="shared" si="8"/>
        <v>0</v>
      </c>
      <c r="T41" s="7">
        <f t="shared" si="8"/>
        <v>0</v>
      </c>
      <c r="U41" s="7">
        <f t="shared" si="8"/>
        <v>0</v>
      </c>
      <c r="V41" s="7">
        <f t="shared" si="8"/>
        <v>0</v>
      </c>
      <c r="W41" s="7">
        <f t="shared" si="8"/>
        <v>0</v>
      </c>
      <c r="X41" s="7">
        <f t="shared" si="8"/>
        <v>0</v>
      </c>
      <c r="Y41" s="7">
        <f t="shared" si="8"/>
        <v>0</v>
      </c>
      <c r="Z41" s="7">
        <f t="shared" si="8"/>
        <v>0</v>
      </c>
      <c r="AA41" s="7">
        <f t="shared" si="8"/>
        <v>0</v>
      </c>
      <c r="AB41" s="7">
        <f t="shared" si="8"/>
        <v>0</v>
      </c>
      <c r="AC41" s="7">
        <f t="shared" si="8"/>
        <v>0</v>
      </c>
      <c r="AD41" s="7">
        <f t="shared" si="8"/>
        <v>0</v>
      </c>
      <c r="AE41" s="7">
        <f t="shared" si="8"/>
        <v>0</v>
      </c>
      <c r="AF41" s="7">
        <f t="shared" si="8"/>
        <v>0</v>
      </c>
      <c r="AG41" s="7">
        <f t="shared" si="8"/>
        <v>0</v>
      </c>
      <c r="AH41" s="7">
        <f t="shared" si="8"/>
        <v>0</v>
      </c>
      <c r="AI41" s="7">
        <f t="shared" si="8"/>
        <v>0</v>
      </c>
      <c r="AJ41" s="7">
        <f t="shared" si="8"/>
        <v>0</v>
      </c>
      <c r="AK41" s="7">
        <f t="shared" si="8"/>
        <v>0</v>
      </c>
      <c r="AL41" s="7">
        <f t="shared" si="8"/>
        <v>0</v>
      </c>
      <c r="AM41" s="7">
        <f t="shared" si="8"/>
        <v>0</v>
      </c>
      <c r="AN41" s="7">
        <f t="shared" si="8"/>
        <v>0</v>
      </c>
      <c r="AO41" s="7">
        <f t="shared" si="8"/>
        <v>0</v>
      </c>
      <c r="AP41" s="7">
        <f t="shared" si="8"/>
        <v>0</v>
      </c>
      <c r="AQ41" s="7">
        <f t="shared" si="8"/>
        <v>0</v>
      </c>
      <c r="AR41" s="7">
        <f t="shared" si="8"/>
        <v>0</v>
      </c>
      <c r="AS41" s="7">
        <f t="shared" si="8"/>
        <v>0</v>
      </c>
      <c r="AT41" s="7">
        <f t="shared" si="8"/>
        <v>810</v>
      </c>
      <c r="AU41" s="7">
        <f t="shared" si="8"/>
        <v>276</v>
      </c>
      <c r="AV41" s="7">
        <f t="shared" si="8"/>
        <v>223500</v>
      </c>
      <c r="AW41" s="7">
        <f t="shared" si="8"/>
        <v>0</v>
      </c>
      <c r="AX41" s="7">
        <f t="shared" si="8"/>
        <v>0</v>
      </c>
      <c r="AY41" s="7">
        <f t="shared" si="8"/>
        <v>0</v>
      </c>
      <c r="AZ41" s="7">
        <f t="shared" si="8"/>
        <v>0</v>
      </c>
      <c r="BA41" s="7">
        <f t="shared" si="8"/>
        <v>0</v>
      </c>
      <c r="BB41" s="7">
        <f t="shared" si="8"/>
        <v>0</v>
      </c>
      <c r="BC41" s="7">
        <f t="shared" si="8"/>
        <v>0</v>
      </c>
      <c r="BD41" s="7">
        <f t="shared" si="8"/>
        <v>0</v>
      </c>
      <c r="BE41" s="7">
        <f t="shared" si="8"/>
        <v>0</v>
      </c>
      <c r="BF41" s="7">
        <f t="shared" si="8"/>
        <v>0</v>
      </c>
      <c r="BG41" s="6"/>
    </row>
    <row r="42" spans="1:59" ht="18">
      <c r="A42" s="11"/>
      <c r="B42" s="6" t="s">
        <v>24</v>
      </c>
      <c r="C42" s="16">
        <f>SUM(I42+O42+U42+AA42+AM42+AS42+AV42+BD42)</f>
        <v>223500</v>
      </c>
      <c r="D42" s="16">
        <f>SUM(L42+R42+X42+AP42+AY42)</f>
        <v>0</v>
      </c>
      <c r="E42" s="6"/>
      <c r="F42" s="6">
        <f t="shared" si="2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>
        <v>810</v>
      </c>
      <c r="AU42" s="6">
        <v>276</v>
      </c>
      <c r="AV42" s="6">
        <v>223500</v>
      </c>
      <c r="AW42" s="6"/>
      <c r="AX42" s="6"/>
      <c r="AY42" s="7"/>
      <c r="AZ42" s="6"/>
      <c r="BA42" s="6"/>
      <c r="BB42" s="6"/>
      <c r="BC42" s="6"/>
      <c r="BD42" s="6"/>
      <c r="BE42" s="6"/>
      <c r="BF42" s="6"/>
      <c r="BG42" s="6"/>
    </row>
    <row r="43" spans="1:59" ht="18">
      <c r="A43" s="10">
        <v>4</v>
      </c>
      <c r="B43" s="7" t="s">
        <v>30</v>
      </c>
      <c r="C43" s="17">
        <f>SUM(C44+C45+C46+C47)</f>
        <v>87200</v>
      </c>
      <c r="D43" s="17">
        <f aca="true" t="shared" si="9" ref="D43:BF43">SUM(D44+D45+D46+D47)</f>
        <v>217500</v>
      </c>
      <c r="E43" s="7">
        <f t="shared" si="9"/>
        <v>3</v>
      </c>
      <c r="F43" s="7">
        <f t="shared" si="2"/>
        <v>87200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 t="shared" si="9"/>
        <v>0</v>
      </c>
      <c r="L43" s="7">
        <f t="shared" si="9"/>
        <v>0</v>
      </c>
      <c r="M43" s="7">
        <f t="shared" si="9"/>
        <v>0</v>
      </c>
      <c r="N43" s="7">
        <f t="shared" si="9"/>
        <v>0</v>
      </c>
      <c r="O43" s="7">
        <f t="shared" si="9"/>
        <v>0</v>
      </c>
      <c r="P43" s="7">
        <f t="shared" si="9"/>
        <v>0</v>
      </c>
      <c r="Q43" s="7">
        <f t="shared" si="9"/>
        <v>0</v>
      </c>
      <c r="R43" s="7">
        <f t="shared" si="9"/>
        <v>0</v>
      </c>
      <c r="S43" s="7">
        <f t="shared" si="9"/>
        <v>0</v>
      </c>
      <c r="T43" s="7">
        <f t="shared" si="9"/>
        <v>0</v>
      </c>
      <c r="U43" s="7">
        <f t="shared" si="9"/>
        <v>0</v>
      </c>
      <c r="V43" s="7">
        <f t="shared" si="9"/>
        <v>0</v>
      </c>
      <c r="W43" s="7">
        <f t="shared" si="9"/>
        <v>0</v>
      </c>
      <c r="X43" s="7">
        <f t="shared" si="9"/>
        <v>0</v>
      </c>
      <c r="Y43" s="7">
        <f t="shared" si="9"/>
        <v>0</v>
      </c>
      <c r="Z43" s="7">
        <f t="shared" si="9"/>
        <v>0</v>
      </c>
      <c r="AA43" s="7">
        <f t="shared" si="9"/>
        <v>0</v>
      </c>
      <c r="AB43" s="7">
        <f t="shared" si="9"/>
        <v>0</v>
      </c>
      <c r="AC43" s="7">
        <f t="shared" si="9"/>
        <v>0</v>
      </c>
      <c r="AD43" s="7">
        <f t="shared" si="9"/>
        <v>0</v>
      </c>
      <c r="AE43" s="7">
        <f t="shared" si="9"/>
        <v>0</v>
      </c>
      <c r="AF43" s="7">
        <f t="shared" si="9"/>
        <v>0</v>
      </c>
      <c r="AG43" s="7">
        <f t="shared" si="9"/>
        <v>0</v>
      </c>
      <c r="AH43" s="7">
        <f t="shared" si="9"/>
        <v>0</v>
      </c>
      <c r="AI43" s="7">
        <f t="shared" si="9"/>
        <v>0</v>
      </c>
      <c r="AJ43" s="7">
        <f t="shared" si="9"/>
        <v>0</v>
      </c>
      <c r="AK43" s="7">
        <f t="shared" si="9"/>
        <v>3</v>
      </c>
      <c r="AL43" s="7">
        <f t="shared" si="9"/>
        <v>87200</v>
      </c>
      <c r="AM43" s="7">
        <f t="shared" si="9"/>
        <v>87200</v>
      </c>
      <c r="AN43" s="7">
        <f t="shared" si="9"/>
        <v>0</v>
      </c>
      <c r="AO43" s="7">
        <f t="shared" si="9"/>
        <v>0</v>
      </c>
      <c r="AP43" s="7">
        <f t="shared" si="9"/>
        <v>0</v>
      </c>
      <c r="AQ43" s="7">
        <f t="shared" si="9"/>
        <v>0</v>
      </c>
      <c r="AR43" s="7">
        <f t="shared" si="9"/>
        <v>0</v>
      </c>
      <c r="AS43" s="7">
        <f t="shared" si="9"/>
        <v>0</v>
      </c>
      <c r="AT43" s="7">
        <f t="shared" si="9"/>
        <v>0</v>
      </c>
      <c r="AU43" s="7">
        <f t="shared" si="9"/>
        <v>0</v>
      </c>
      <c r="AV43" s="7">
        <f t="shared" si="9"/>
        <v>0</v>
      </c>
      <c r="AW43" s="7">
        <f t="shared" si="9"/>
        <v>800</v>
      </c>
      <c r="AX43" s="7">
        <f t="shared" si="9"/>
        <v>272</v>
      </c>
      <c r="AY43" s="7">
        <f t="shared" si="9"/>
        <v>217500</v>
      </c>
      <c r="AZ43" s="7">
        <f t="shared" si="9"/>
        <v>0</v>
      </c>
      <c r="BA43" s="7">
        <f t="shared" si="9"/>
        <v>0</v>
      </c>
      <c r="BB43" s="7">
        <f t="shared" si="9"/>
        <v>0</v>
      </c>
      <c r="BC43" s="7">
        <f t="shared" si="9"/>
        <v>0</v>
      </c>
      <c r="BD43" s="7">
        <f t="shared" si="9"/>
        <v>0</v>
      </c>
      <c r="BE43" s="7">
        <f t="shared" si="9"/>
        <v>0</v>
      </c>
      <c r="BF43" s="7">
        <f t="shared" si="9"/>
        <v>0</v>
      </c>
      <c r="BG43" s="6"/>
    </row>
    <row r="44" spans="1:59" ht="18">
      <c r="A44" s="13"/>
      <c r="B44" s="6" t="s">
        <v>44</v>
      </c>
      <c r="C44" s="16">
        <f>SUM(I44+O44+U44+AA44+AM44+AS44+AV44+BD44)</f>
        <v>50300</v>
      </c>
      <c r="D44" s="16">
        <f>SUM(L44+R44+X44+AP44+AY44)</f>
        <v>0</v>
      </c>
      <c r="E44" s="6">
        <v>1</v>
      </c>
      <c r="F44" s="6">
        <f t="shared" si="2"/>
        <v>50300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>
        <v>1</v>
      </c>
      <c r="AL44" s="6">
        <v>50300</v>
      </c>
      <c r="AM44" s="6">
        <v>50300</v>
      </c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ht="18">
      <c r="A45" s="11"/>
      <c r="B45" s="6" t="s">
        <v>49</v>
      </c>
      <c r="C45" s="16">
        <f>SUM(I45+O45+U45+AA45+AM45+AS45+AV45+BD45)</f>
        <v>25700</v>
      </c>
      <c r="D45" s="16">
        <f>SUM(L45+R45+X45+AP45+AY45)</f>
        <v>0</v>
      </c>
      <c r="E45" s="6">
        <v>1</v>
      </c>
      <c r="F45" s="6">
        <f t="shared" si="2"/>
        <v>25700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>
        <v>1</v>
      </c>
      <c r="AL45" s="6">
        <v>25700</v>
      </c>
      <c r="AM45" s="6">
        <v>25700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ht="18.75">
      <c r="A46" s="11"/>
      <c r="B46" s="6" t="s">
        <v>58</v>
      </c>
      <c r="C46" s="16">
        <f>SUM(I46+O46+U46+AA46+AM46+AS46+AV46+BD46)</f>
        <v>11200</v>
      </c>
      <c r="D46" s="16">
        <f>SUM(L46+R46+X46+AP46+AY46)</f>
        <v>0</v>
      </c>
      <c r="E46" s="6">
        <v>1</v>
      </c>
      <c r="F46" s="6">
        <f t="shared" si="2"/>
        <v>11200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4"/>
      <c r="T46" s="14"/>
      <c r="U46" s="1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>
        <v>1</v>
      </c>
      <c r="AL46" s="6">
        <v>11200</v>
      </c>
      <c r="AM46" s="6">
        <v>11200</v>
      </c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8">
      <c r="A47" s="11"/>
      <c r="B47" s="6" t="s">
        <v>24</v>
      </c>
      <c r="C47" s="16">
        <f>SUM(I47+O47+U47+AA47+AM47+AS47+AV47+BD47)</f>
        <v>0</v>
      </c>
      <c r="D47" s="16">
        <f>SUM(L47+R47+X47+AP47+AY47)</f>
        <v>217500</v>
      </c>
      <c r="E47" s="6"/>
      <c r="F47" s="6">
        <f t="shared" si="2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>
        <v>800</v>
      </c>
      <c r="AX47" s="6">
        <v>272</v>
      </c>
      <c r="AY47" s="6">
        <v>217500</v>
      </c>
      <c r="AZ47" s="6"/>
      <c r="BA47" s="6"/>
      <c r="BB47" s="6"/>
      <c r="BC47" s="6"/>
      <c r="BD47" s="6"/>
      <c r="BE47" s="6"/>
      <c r="BF47" s="6"/>
      <c r="BG47" s="6"/>
    </row>
    <row r="48" spans="1:59" ht="18">
      <c r="A48" s="10">
        <v>5</v>
      </c>
      <c r="B48" s="8" t="s">
        <v>31</v>
      </c>
      <c r="C48" s="17">
        <f>SUM(C49+C50+C51+C52)</f>
        <v>297000</v>
      </c>
      <c r="D48" s="17">
        <f aca="true" t="shared" si="10" ref="D48:BF48">SUM(D49+D50+D51+D52)</f>
        <v>171750</v>
      </c>
      <c r="E48" s="7">
        <f t="shared" si="10"/>
        <v>9</v>
      </c>
      <c r="F48" s="7">
        <f t="shared" si="2"/>
        <v>297000</v>
      </c>
      <c r="G48" s="7">
        <f t="shared" si="10"/>
        <v>0</v>
      </c>
      <c r="H48" s="7">
        <f t="shared" si="10"/>
        <v>0</v>
      </c>
      <c r="I48" s="7">
        <f t="shared" si="10"/>
        <v>0</v>
      </c>
      <c r="J48" s="7">
        <f t="shared" si="10"/>
        <v>0</v>
      </c>
      <c r="K48" s="7">
        <f t="shared" si="10"/>
        <v>0</v>
      </c>
      <c r="L48" s="7">
        <f t="shared" si="10"/>
        <v>0</v>
      </c>
      <c r="M48" s="7">
        <f t="shared" si="10"/>
        <v>0</v>
      </c>
      <c r="N48" s="7">
        <f t="shared" si="10"/>
        <v>0</v>
      </c>
      <c r="O48" s="7">
        <f t="shared" si="10"/>
        <v>0</v>
      </c>
      <c r="P48" s="7">
        <f t="shared" si="10"/>
        <v>0</v>
      </c>
      <c r="Q48" s="7">
        <f t="shared" si="10"/>
        <v>0</v>
      </c>
      <c r="R48" s="7">
        <f t="shared" si="10"/>
        <v>0</v>
      </c>
      <c r="S48" s="7">
        <f t="shared" si="10"/>
        <v>0</v>
      </c>
      <c r="T48" s="7">
        <f t="shared" si="10"/>
        <v>0</v>
      </c>
      <c r="U48" s="7">
        <f t="shared" si="10"/>
        <v>0</v>
      </c>
      <c r="V48" s="7">
        <f t="shared" si="10"/>
        <v>0</v>
      </c>
      <c r="W48" s="7">
        <f t="shared" si="10"/>
        <v>0</v>
      </c>
      <c r="X48" s="7">
        <f t="shared" si="10"/>
        <v>0</v>
      </c>
      <c r="Y48" s="7">
        <f t="shared" si="10"/>
        <v>9</v>
      </c>
      <c r="Z48" s="7">
        <f t="shared" si="10"/>
        <v>99000</v>
      </c>
      <c r="AA48" s="7">
        <f t="shared" si="10"/>
        <v>297000</v>
      </c>
      <c r="AB48" s="7">
        <f t="shared" si="10"/>
        <v>0</v>
      </c>
      <c r="AC48" s="7">
        <f t="shared" si="10"/>
        <v>0</v>
      </c>
      <c r="AD48" s="7">
        <f t="shared" si="10"/>
        <v>0</v>
      </c>
      <c r="AE48" s="7">
        <f t="shared" si="10"/>
        <v>0</v>
      </c>
      <c r="AF48" s="7">
        <f t="shared" si="10"/>
        <v>0</v>
      </c>
      <c r="AG48" s="7">
        <f t="shared" si="10"/>
        <v>0</v>
      </c>
      <c r="AH48" s="7">
        <f t="shared" si="10"/>
        <v>0</v>
      </c>
      <c r="AI48" s="7">
        <f t="shared" si="10"/>
        <v>0</v>
      </c>
      <c r="AJ48" s="7">
        <f t="shared" si="10"/>
        <v>0</v>
      </c>
      <c r="AK48" s="7">
        <f t="shared" si="10"/>
        <v>0</v>
      </c>
      <c r="AL48" s="7">
        <f t="shared" si="10"/>
        <v>0</v>
      </c>
      <c r="AM48" s="7">
        <f t="shared" si="10"/>
        <v>0</v>
      </c>
      <c r="AN48" s="7">
        <f t="shared" si="10"/>
        <v>0</v>
      </c>
      <c r="AO48" s="7">
        <f t="shared" si="10"/>
        <v>0</v>
      </c>
      <c r="AP48" s="7">
        <f t="shared" si="10"/>
        <v>0</v>
      </c>
      <c r="AQ48" s="7">
        <f t="shared" si="10"/>
        <v>0</v>
      </c>
      <c r="AR48" s="7">
        <f t="shared" si="10"/>
        <v>0</v>
      </c>
      <c r="AS48" s="7">
        <f t="shared" si="10"/>
        <v>0</v>
      </c>
      <c r="AT48" s="7">
        <f t="shared" si="10"/>
        <v>0</v>
      </c>
      <c r="AU48" s="7">
        <f t="shared" si="10"/>
        <v>0</v>
      </c>
      <c r="AV48" s="7">
        <f t="shared" si="10"/>
        <v>0</v>
      </c>
      <c r="AW48" s="7">
        <f t="shared" si="10"/>
        <v>635</v>
      </c>
      <c r="AX48" s="7">
        <f t="shared" si="10"/>
        <v>270</v>
      </c>
      <c r="AY48" s="7">
        <f t="shared" si="10"/>
        <v>171750</v>
      </c>
      <c r="AZ48" s="7">
        <f t="shared" si="10"/>
        <v>0</v>
      </c>
      <c r="BA48" s="7">
        <f t="shared" si="10"/>
        <v>0</v>
      </c>
      <c r="BB48" s="7">
        <f t="shared" si="10"/>
        <v>0</v>
      </c>
      <c r="BC48" s="7">
        <f t="shared" si="10"/>
        <v>0</v>
      </c>
      <c r="BD48" s="7">
        <f t="shared" si="10"/>
        <v>0</v>
      </c>
      <c r="BE48" s="7">
        <f t="shared" si="10"/>
        <v>0</v>
      </c>
      <c r="BF48" s="7">
        <f t="shared" si="10"/>
        <v>0</v>
      </c>
      <c r="BG48" s="6"/>
    </row>
    <row r="49" spans="1:59" ht="18">
      <c r="A49" s="11"/>
      <c r="B49" s="9" t="s">
        <v>27</v>
      </c>
      <c r="C49" s="16">
        <f>SUM(I49+O49+U49+AA49+AM49+AS49+AV49+BD49)</f>
        <v>99000</v>
      </c>
      <c r="D49" s="16">
        <f>SUM(L49+R49+X49+AP49+AY49)</f>
        <v>0</v>
      </c>
      <c r="E49" s="9">
        <v>3</v>
      </c>
      <c r="F49" s="6">
        <f t="shared" si="2"/>
        <v>99000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>
        <v>3</v>
      </c>
      <c r="Z49" s="9">
        <v>33000</v>
      </c>
      <c r="AA49" s="9">
        <v>99000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6"/>
      <c r="BA49" s="6"/>
      <c r="BB49" s="6"/>
      <c r="BC49" s="6"/>
      <c r="BD49" s="6"/>
      <c r="BE49" s="6"/>
      <c r="BF49" s="6"/>
      <c r="BG49" s="6"/>
    </row>
    <row r="50" spans="1:59" ht="18">
      <c r="A50" s="11"/>
      <c r="B50" s="9" t="s">
        <v>50</v>
      </c>
      <c r="C50" s="16">
        <f>SUM(I50+O50+U50+AA50+AM50+AS50+AV50+BD50)</f>
        <v>99000</v>
      </c>
      <c r="D50" s="16">
        <f>SUM(L50+R50+X50+AP50+AY50)</f>
        <v>0</v>
      </c>
      <c r="E50" s="6">
        <v>3</v>
      </c>
      <c r="F50" s="6">
        <f t="shared" si="2"/>
        <v>99000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3</v>
      </c>
      <c r="Z50" s="6">
        <v>33000</v>
      </c>
      <c r="AA50" s="6">
        <v>99000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18">
      <c r="A51" s="11"/>
      <c r="B51" s="9" t="s">
        <v>26</v>
      </c>
      <c r="C51" s="16">
        <f>SUM(I51+O51+U51+AA51+AM51+AS51+AV51+BD51)</f>
        <v>99000</v>
      </c>
      <c r="D51" s="16">
        <f>SUM(L51+R51+X51+AP51+AY51)</f>
        <v>0</v>
      </c>
      <c r="E51" s="6">
        <v>3</v>
      </c>
      <c r="F51" s="6">
        <f t="shared" si="2"/>
        <v>99000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v>3</v>
      </c>
      <c r="Z51" s="6">
        <v>33000</v>
      </c>
      <c r="AA51" s="6">
        <v>99000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ht="18">
      <c r="A52" s="11"/>
      <c r="B52" s="9" t="s">
        <v>24</v>
      </c>
      <c r="C52" s="16">
        <f>SUM(I52+O52+U52+AA52+AM52+AS52+AV52+BD52)</f>
        <v>0</v>
      </c>
      <c r="D52" s="16">
        <f>SUM(L52+R52+X52+AP52+AY52)</f>
        <v>171750</v>
      </c>
      <c r="E52" s="6"/>
      <c r="F52" s="6">
        <f t="shared" si="2"/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>
        <v>635</v>
      </c>
      <c r="AX52" s="6">
        <v>270</v>
      </c>
      <c r="AY52" s="6">
        <v>171750</v>
      </c>
      <c r="AZ52" s="6"/>
      <c r="BA52" s="6"/>
      <c r="BB52" s="6"/>
      <c r="BC52" s="6"/>
      <c r="BD52" s="6"/>
      <c r="BE52" s="6"/>
      <c r="BF52" s="6"/>
      <c r="BG52" s="6"/>
    </row>
    <row r="53" spans="1:59" ht="18">
      <c r="A53" s="10">
        <v>6</v>
      </c>
      <c r="B53" s="8" t="s">
        <v>32</v>
      </c>
      <c r="C53" s="17">
        <f>SUM(C54+C55+C56+C57+C58)</f>
        <v>1503800</v>
      </c>
      <c r="D53" s="17">
        <f aca="true" t="shared" si="11" ref="D53:BG53">SUM(D54+D55+D56+D57+D58)</f>
        <v>160500</v>
      </c>
      <c r="E53" s="7">
        <f t="shared" si="11"/>
        <v>3</v>
      </c>
      <c r="F53" s="7">
        <f t="shared" si="2"/>
        <v>103800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7">
        <f t="shared" si="11"/>
        <v>0</v>
      </c>
      <c r="K53" s="7">
        <f t="shared" si="11"/>
        <v>0</v>
      </c>
      <c r="L53" s="7">
        <f t="shared" si="11"/>
        <v>0</v>
      </c>
      <c r="M53" s="7">
        <f t="shared" si="11"/>
        <v>0</v>
      </c>
      <c r="N53" s="7">
        <f t="shared" si="11"/>
        <v>0</v>
      </c>
      <c r="O53" s="7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W53" s="7">
        <f t="shared" si="11"/>
        <v>0</v>
      </c>
      <c r="X53" s="7">
        <f t="shared" si="11"/>
        <v>0</v>
      </c>
      <c r="Y53" s="7">
        <f t="shared" si="11"/>
        <v>3</v>
      </c>
      <c r="Z53" s="7">
        <f t="shared" si="11"/>
        <v>103800</v>
      </c>
      <c r="AA53" s="7">
        <f t="shared" si="11"/>
        <v>103800</v>
      </c>
      <c r="AB53" s="7">
        <f t="shared" si="11"/>
        <v>0</v>
      </c>
      <c r="AC53" s="7">
        <f t="shared" si="11"/>
        <v>0</v>
      </c>
      <c r="AD53" s="7">
        <f t="shared" si="11"/>
        <v>0</v>
      </c>
      <c r="AE53" s="7">
        <f t="shared" si="11"/>
        <v>0</v>
      </c>
      <c r="AF53" s="7">
        <f t="shared" si="11"/>
        <v>0</v>
      </c>
      <c r="AG53" s="7">
        <f t="shared" si="11"/>
        <v>0</v>
      </c>
      <c r="AH53" s="7">
        <f t="shared" si="11"/>
        <v>0</v>
      </c>
      <c r="AI53" s="7">
        <f t="shared" si="11"/>
        <v>0</v>
      </c>
      <c r="AJ53" s="7">
        <f t="shared" si="11"/>
        <v>0</v>
      </c>
      <c r="AK53" s="7">
        <f t="shared" si="11"/>
        <v>0</v>
      </c>
      <c r="AL53" s="7">
        <f t="shared" si="11"/>
        <v>0</v>
      </c>
      <c r="AM53" s="7">
        <f t="shared" si="11"/>
        <v>0</v>
      </c>
      <c r="AN53" s="7">
        <f t="shared" si="11"/>
        <v>0</v>
      </c>
      <c r="AO53" s="7">
        <f t="shared" si="11"/>
        <v>0</v>
      </c>
      <c r="AP53" s="7">
        <f t="shared" si="11"/>
        <v>0</v>
      </c>
      <c r="AQ53" s="7">
        <f t="shared" si="11"/>
        <v>1</v>
      </c>
      <c r="AR53" s="7">
        <f t="shared" si="11"/>
        <v>1400000</v>
      </c>
      <c r="AS53" s="7">
        <f t="shared" si="11"/>
        <v>1400000</v>
      </c>
      <c r="AT53" s="7">
        <f t="shared" si="11"/>
        <v>0</v>
      </c>
      <c r="AU53" s="7">
        <f t="shared" si="11"/>
        <v>0</v>
      </c>
      <c r="AV53" s="7">
        <f t="shared" si="11"/>
        <v>0</v>
      </c>
      <c r="AW53" s="7">
        <f t="shared" si="11"/>
        <v>580</v>
      </c>
      <c r="AX53" s="7">
        <f t="shared" si="11"/>
        <v>277</v>
      </c>
      <c r="AY53" s="7">
        <f t="shared" si="11"/>
        <v>160500</v>
      </c>
      <c r="AZ53" s="7">
        <f t="shared" si="11"/>
        <v>0</v>
      </c>
      <c r="BA53" s="7">
        <f t="shared" si="11"/>
        <v>0</v>
      </c>
      <c r="BB53" s="7">
        <f t="shared" si="11"/>
        <v>0</v>
      </c>
      <c r="BC53" s="7">
        <f t="shared" si="11"/>
        <v>0</v>
      </c>
      <c r="BD53" s="7">
        <f t="shared" si="11"/>
        <v>0</v>
      </c>
      <c r="BE53" s="7">
        <f t="shared" si="11"/>
        <v>0</v>
      </c>
      <c r="BF53" s="7">
        <f t="shared" si="11"/>
        <v>0</v>
      </c>
      <c r="BG53" s="7">
        <f t="shared" si="11"/>
        <v>0</v>
      </c>
    </row>
    <row r="54" spans="1:59" ht="18">
      <c r="A54" s="11"/>
      <c r="B54" s="9" t="s">
        <v>27</v>
      </c>
      <c r="C54" s="16">
        <f aca="true" t="shared" si="12" ref="C54:C63">SUM(I54+O54+U54+AA54+AM54+AS54+AV54+BD54)</f>
        <v>55800</v>
      </c>
      <c r="D54" s="16">
        <f aca="true" t="shared" si="13" ref="D54:D63">SUM(L54+R54+X54+AP54+AY54)</f>
        <v>0</v>
      </c>
      <c r="E54" s="6">
        <v>1</v>
      </c>
      <c r="F54" s="6">
        <f t="shared" si="2"/>
        <v>55800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1</v>
      </c>
      <c r="Z54" s="6">
        <v>55800</v>
      </c>
      <c r="AA54" s="6">
        <v>55800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ht="18">
      <c r="A55" s="11"/>
      <c r="B55" s="9" t="s">
        <v>25</v>
      </c>
      <c r="C55" s="16">
        <f t="shared" si="12"/>
        <v>27000</v>
      </c>
      <c r="D55" s="16">
        <f t="shared" si="13"/>
        <v>0</v>
      </c>
      <c r="E55" s="6">
        <v>1</v>
      </c>
      <c r="F55" s="6">
        <f t="shared" si="2"/>
        <v>27000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v>1</v>
      </c>
      <c r="Z55" s="6">
        <v>27000</v>
      </c>
      <c r="AA55" s="6">
        <v>27000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ht="18">
      <c r="A56" s="11"/>
      <c r="B56" s="9" t="s">
        <v>26</v>
      </c>
      <c r="C56" s="16">
        <f t="shared" si="12"/>
        <v>21000</v>
      </c>
      <c r="D56" s="16">
        <f t="shared" si="13"/>
        <v>0</v>
      </c>
      <c r="E56" s="6">
        <v>1</v>
      </c>
      <c r="F56" s="6">
        <f t="shared" si="2"/>
        <v>21000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v>1</v>
      </c>
      <c r="Z56" s="6">
        <v>21000</v>
      </c>
      <c r="AA56" s="6">
        <v>21000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ht="18">
      <c r="A57" s="11"/>
      <c r="B57" s="9" t="s">
        <v>67</v>
      </c>
      <c r="C57" s="16">
        <f t="shared" si="12"/>
        <v>1400000</v>
      </c>
      <c r="D57" s="16">
        <f t="shared" si="13"/>
        <v>0</v>
      </c>
      <c r="E57" s="6"/>
      <c r="F57" s="6">
        <f t="shared" si="2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>
        <v>1</v>
      </c>
      <c r="AR57" s="6">
        <v>1400000</v>
      </c>
      <c r="AS57" s="6">
        <v>1400000</v>
      </c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ht="18">
      <c r="A58" s="11"/>
      <c r="B58" s="9" t="s">
        <v>24</v>
      </c>
      <c r="C58" s="16">
        <f t="shared" si="12"/>
        <v>0</v>
      </c>
      <c r="D58" s="16">
        <f t="shared" si="13"/>
        <v>160500</v>
      </c>
      <c r="E58" s="6"/>
      <c r="F58" s="6">
        <f t="shared" si="2"/>
        <v>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>
        <v>580</v>
      </c>
      <c r="AX58" s="6">
        <v>277</v>
      </c>
      <c r="AY58" s="6">
        <v>160500</v>
      </c>
      <c r="AZ58" s="6"/>
      <c r="BA58" s="6"/>
      <c r="BB58" s="6"/>
      <c r="BC58" s="6"/>
      <c r="BD58" s="6"/>
      <c r="BE58" s="6"/>
      <c r="BF58" s="6"/>
      <c r="BG58" s="6"/>
    </row>
    <row r="59" spans="1:59" ht="18">
      <c r="A59" s="10">
        <v>7</v>
      </c>
      <c r="B59" s="8" t="s">
        <v>34</v>
      </c>
      <c r="C59" s="17">
        <f t="shared" si="12"/>
        <v>346500</v>
      </c>
      <c r="D59" s="17">
        <f t="shared" si="13"/>
        <v>130750</v>
      </c>
      <c r="E59" s="7">
        <f aca="true" t="shared" si="14" ref="E59:AY59">SUM(E60+E61+E62+E63)</f>
        <v>9</v>
      </c>
      <c r="F59" s="7">
        <f t="shared" si="2"/>
        <v>346500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si="14"/>
        <v>0</v>
      </c>
      <c r="L59" s="7">
        <f t="shared" si="14"/>
        <v>0</v>
      </c>
      <c r="M59" s="7">
        <f t="shared" si="14"/>
        <v>0</v>
      </c>
      <c r="N59" s="7">
        <f t="shared" si="14"/>
        <v>0</v>
      </c>
      <c r="O59" s="7">
        <f t="shared" si="14"/>
        <v>0</v>
      </c>
      <c r="P59" s="7">
        <f t="shared" si="14"/>
        <v>0</v>
      </c>
      <c r="Q59" s="7">
        <f t="shared" si="14"/>
        <v>0</v>
      </c>
      <c r="R59" s="7">
        <f t="shared" si="14"/>
        <v>0</v>
      </c>
      <c r="S59" s="7">
        <f t="shared" si="14"/>
        <v>0</v>
      </c>
      <c r="T59" s="7">
        <f t="shared" si="14"/>
        <v>0</v>
      </c>
      <c r="U59" s="7">
        <f t="shared" si="14"/>
        <v>0</v>
      </c>
      <c r="V59" s="7">
        <f t="shared" si="14"/>
        <v>0</v>
      </c>
      <c r="W59" s="7">
        <f t="shared" si="14"/>
        <v>0</v>
      </c>
      <c r="X59" s="7">
        <f t="shared" si="14"/>
        <v>0</v>
      </c>
      <c r="Y59" s="7">
        <f t="shared" si="14"/>
        <v>9</v>
      </c>
      <c r="Z59" s="7">
        <f t="shared" si="14"/>
        <v>115500</v>
      </c>
      <c r="AA59" s="7">
        <f t="shared" si="14"/>
        <v>346500</v>
      </c>
      <c r="AB59" s="7">
        <f t="shared" si="14"/>
        <v>0</v>
      </c>
      <c r="AC59" s="7">
        <f t="shared" si="14"/>
        <v>0</v>
      </c>
      <c r="AD59" s="7">
        <f t="shared" si="14"/>
        <v>0</v>
      </c>
      <c r="AE59" s="7">
        <f t="shared" si="14"/>
        <v>0</v>
      </c>
      <c r="AF59" s="7">
        <f t="shared" si="14"/>
        <v>0</v>
      </c>
      <c r="AG59" s="7">
        <f t="shared" si="14"/>
        <v>0</v>
      </c>
      <c r="AH59" s="7">
        <f t="shared" si="14"/>
        <v>0</v>
      </c>
      <c r="AI59" s="7">
        <f t="shared" si="14"/>
        <v>0</v>
      </c>
      <c r="AJ59" s="7">
        <f t="shared" si="14"/>
        <v>0</v>
      </c>
      <c r="AK59" s="7">
        <f t="shared" si="14"/>
        <v>0</v>
      </c>
      <c r="AL59" s="7">
        <f t="shared" si="14"/>
        <v>0</v>
      </c>
      <c r="AM59" s="7">
        <f t="shared" si="14"/>
        <v>0</v>
      </c>
      <c r="AN59" s="7">
        <f t="shared" si="14"/>
        <v>0</v>
      </c>
      <c r="AO59" s="7">
        <f t="shared" si="14"/>
        <v>0</v>
      </c>
      <c r="AP59" s="7">
        <f t="shared" si="14"/>
        <v>0</v>
      </c>
      <c r="AQ59" s="7">
        <f t="shared" si="14"/>
        <v>0</v>
      </c>
      <c r="AR59" s="7">
        <f t="shared" si="14"/>
        <v>0</v>
      </c>
      <c r="AS59" s="7">
        <f t="shared" si="14"/>
        <v>0</v>
      </c>
      <c r="AT59" s="7">
        <f t="shared" si="14"/>
        <v>0</v>
      </c>
      <c r="AU59" s="7">
        <f t="shared" si="14"/>
        <v>0</v>
      </c>
      <c r="AV59" s="7">
        <f t="shared" si="14"/>
        <v>0</v>
      </c>
      <c r="AW59" s="7">
        <f t="shared" si="14"/>
        <v>470</v>
      </c>
      <c r="AX59" s="7">
        <f t="shared" si="14"/>
        <v>278</v>
      </c>
      <c r="AY59" s="7">
        <f t="shared" si="14"/>
        <v>130750</v>
      </c>
      <c r="AZ59" s="6"/>
      <c r="BA59" s="6"/>
      <c r="BB59" s="6"/>
      <c r="BC59" s="6"/>
      <c r="BD59" s="6"/>
      <c r="BE59" s="6"/>
      <c r="BF59" s="6"/>
      <c r="BG59" s="6"/>
    </row>
    <row r="60" spans="1:59" ht="18">
      <c r="A60" s="11"/>
      <c r="B60" s="9" t="s">
        <v>27</v>
      </c>
      <c r="C60" s="16">
        <f t="shared" si="12"/>
        <v>240000</v>
      </c>
      <c r="D60" s="16">
        <f t="shared" si="13"/>
        <v>0</v>
      </c>
      <c r="E60" s="6">
        <v>3</v>
      </c>
      <c r="F60" s="6">
        <f t="shared" si="2"/>
        <v>240000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v>3</v>
      </c>
      <c r="Z60" s="6">
        <v>80000</v>
      </c>
      <c r="AA60" s="6">
        <v>240000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ht="18">
      <c r="A61" s="11"/>
      <c r="B61" s="9" t="s">
        <v>25</v>
      </c>
      <c r="C61" s="16">
        <f t="shared" si="12"/>
        <v>75000</v>
      </c>
      <c r="D61" s="16">
        <f t="shared" si="13"/>
        <v>0</v>
      </c>
      <c r="E61" s="6">
        <v>3</v>
      </c>
      <c r="F61" s="6">
        <f t="shared" si="2"/>
        <v>75000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v>3</v>
      </c>
      <c r="Z61" s="6">
        <v>25000</v>
      </c>
      <c r="AA61" s="6">
        <v>75000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ht="18">
      <c r="A62" s="11"/>
      <c r="B62" s="9" t="s">
        <v>35</v>
      </c>
      <c r="C62" s="16">
        <f t="shared" si="12"/>
        <v>31500</v>
      </c>
      <c r="D62" s="16">
        <f t="shared" si="13"/>
        <v>0</v>
      </c>
      <c r="E62" s="6">
        <v>3</v>
      </c>
      <c r="F62" s="6">
        <f t="shared" si="2"/>
        <v>31500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v>3</v>
      </c>
      <c r="Z62" s="6">
        <v>10500</v>
      </c>
      <c r="AA62" s="6">
        <v>31500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ht="18">
      <c r="A63" s="11"/>
      <c r="B63" s="9" t="s">
        <v>24</v>
      </c>
      <c r="C63" s="16">
        <f t="shared" si="12"/>
        <v>0</v>
      </c>
      <c r="D63" s="16">
        <f t="shared" si="13"/>
        <v>130750</v>
      </c>
      <c r="E63" s="6"/>
      <c r="F63" s="6">
        <f t="shared" si="2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>
        <v>470</v>
      </c>
      <c r="AX63" s="6">
        <v>278</v>
      </c>
      <c r="AY63" s="6">
        <v>130750</v>
      </c>
      <c r="AZ63" s="6"/>
      <c r="BA63" s="6"/>
      <c r="BB63" s="6"/>
      <c r="BC63" s="6"/>
      <c r="BD63" s="6"/>
      <c r="BE63" s="6"/>
      <c r="BF63" s="6"/>
      <c r="BG63" s="6"/>
    </row>
    <row r="64" spans="1:59" ht="18">
      <c r="A64" s="10">
        <v>8</v>
      </c>
      <c r="B64" s="8" t="s">
        <v>36</v>
      </c>
      <c r="C64" s="17">
        <f>SUM(C65+C66+C67+C68+C69+C70+C71+C72+C73+C74+C75+C76+C77)</f>
        <v>590150</v>
      </c>
      <c r="D64" s="17">
        <f aca="true" t="shared" si="15" ref="D64:BF64">SUM(D65+D66+D67+D68+D69+D70+D71+D72+D73+D74+D75+D76+D77)</f>
        <v>140900</v>
      </c>
      <c r="E64" s="7">
        <f t="shared" si="15"/>
        <v>15</v>
      </c>
      <c r="F64" s="7">
        <f t="shared" si="2"/>
        <v>499800</v>
      </c>
      <c r="G64" s="7">
        <f t="shared" si="15"/>
        <v>0</v>
      </c>
      <c r="H64" s="7">
        <f t="shared" si="15"/>
        <v>0</v>
      </c>
      <c r="I64" s="7">
        <f t="shared" si="15"/>
        <v>0</v>
      </c>
      <c r="J64" s="7">
        <f t="shared" si="15"/>
        <v>0</v>
      </c>
      <c r="K64" s="7">
        <f t="shared" si="15"/>
        <v>0</v>
      </c>
      <c r="L64" s="7">
        <f t="shared" si="15"/>
        <v>0</v>
      </c>
      <c r="M64" s="7">
        <f t="shared" si="15"/>
        <v>0</v>
      </c>
      <c r="N64" s="7">
        <f t="shared" si="15"/>
        <v>0</v>
      </c>
      <c r="O64" s="7">
        <f t="shared" si="15"/>
        <v>0</v>
      </c>
      <c r="P64" s="7">
        <f t="shared" si="15"/>
        <v>0</v>
      </c>
      <c r="Q64" s="7">
        <f t="shared" si="15"/>
        <v>0</v>
      </c>
      <c r="R64" s="7">
        <f t="shared" si="15"/>
        <v>0</v>
      </c>
      <c r="S64" s="7">
        <f t="shared" si="15"/>
        <v>0</v>
      </c>
      <c r="T64" s="7">
        <f t="shared" si="15"/>
        <v>0</v>
      </c>
      <c r="U64" s="7">
        <f t="shared" si="15"/>
        <v>0</v>
      </c>
      <c r="V64" s="7">
        <f t="shared" si="15"/>
        <v>0</v>
      </c>
      <c r="W64" s="7">
        <f t="shared" si="15"/>
        <v>0</v>
      </c>
      <c r="X64" s="7">
        <f t="shared" si="15"/>
        <v>0</v>
      </c>
      <c r="Y64" s="7">
        <f t="shared" si="15"/>
        <v>6</v>
      </c>
      <c r="Z64" s="7">
        <f t="shared" si="15"/>
        <v>100000</v>
      </c>
      <c r="AA64" s="7">
        <f t="shared" si="15"/>
        <v>200000</v>
      </c>
      <c r="AB64" s="7">
        <f t="shared" si="15"/>
        <v>0</v>
      </c>
      <c r="AC64" s="7">
        <f t="shared" si="15"/>
        <v>0</v>
      </c>
      <c r="AD64" s="7">
        <f t="shared" si="15"/>
        <v>0</v>
      </c>
      <c r="AE64" s="7">
        <f t="shared" si="15"/>
        <v>0</v>
      </c>
      <c r="AF64" s="7">
        <f t="shared" si="15"/>
        <v>0</v>
      </c>
      <c r="AG64" s="7">
        <f t="shared" si="15"/>
        <v>0</v>
      </c>
      <c r="AH64" s="7">
        <f t="shared" si="15"/>
        <v>0</v>
      </c>
      <c r="AI64" s="7">
        <f t="shared" si="15"/>
        <v>0</v>
      </c>
      <c r="AJ64" s="7">
        <f t="shared" si="15"/>
        <v>0</v>
      </c>
      <c r="AK64" s="7">
        <f t="shared" si="15"/>
        <v>9</v>
      </c>
      <c r="AL64" s="7">
        <f t="shared" si="15"/>
        <v>299800</v>
      </c>
      <c r="AM64" s="7">
        <f t="shared" si="15"/>
        <v>299800</v>
      </c>
      <c r="AN64" s="7">
        <f t="shared" si="15"/>
        <v>0</v>
      </c>
      <c r="AO64" s="7">
        <f t="shared" si="15"/>
        <v>0</v>
      </c>
      <c r="AP64" s="7">
        <f t="shared" si="15"/>
        <v>0</v>
      </c>
      <c r="AQ64" s="7">
        <f t="shared" si="15"/>
        <v>0</v>
      </c>
      <c r="AR64" s="7">
        <f t="shared" si="15"/>
        <v>0</v>
      </c>
      <c r="AS64" s="7">
        <f t="shared" si="15"/>
        <v>0</v>
      </c>
      <c r="AT64" s="7">
        <f t="shared" si="15"/>
        <v>332</v>
      </c>
      <c r="AU64" s="7">
        <f t="shared" si="15"/>
        <v>272</v>
      </c>
      <c r="AV64" s="7">
        <f t="shared" si="15"/>
        <v>90350</v>
      </c>
      <c r="AW64" s="7">
        <f t="shared" si="15"/>
        <v>518</v>
      </c>
      <c r="AX64" s="7">
        <f t="shared" si="15"/>
        <v>272</v>
      </c>
      <c r="AY64" s="7">
        <f t="shared" si="15"/>
        <v>140900</v>
      </c>
      <c r="AZ64" s="7">
        <f t="shared" si="15"/>
        <v>0</v>
      </c>
      <c r="BA64" s="7">
        <f t="shared" si="15"/>
        <v>0</v>
      </c>
      <c r="BB64" s="7">
        <f t="shared" si="15"/>
        <v>0</v>
      </c>
      <c r="BC64" s="7">
        <f t="shared" si="15"/>
        <v>0</v>
      </c>
      <c r="BD64" s="7">
        <f t="shared" si="15"/>
        <v>0</v>
      </c>
      <c r="BE64" s="7">
        <f t="shared" si="15"/>
        <v>0</v>
      </c>
      <c r="BF64" s="7">
        <f t="shared" si="15"/>
        <v>0</v>
      </c>
      <c r="BG64" s="6"/>
    </row>
    <row r="65" spans="1:59" ht="18">
      <c r="A65" s="10"/>
      <c r="B65" s="9" t="s">
        <v>45</v>
      </c>
      <c r="C65" s="16">
        <f aca="true" t="shared" si="16" ref="C65:C77">SUM(I65+O65+U65+AA65+AM65+AS65+AV65+BD65)</f>
        <v>13000</v>
      </c>
      <c r="D65" s="16">
        <f aca="true" t="shared" si="17" ref="D65:D77">SUM(L65+R65+X65+AP65+AY65)</f>
        <v>0</v>
      </c>
      <c r="E65" s="6">
        <v>1</v>
      </c>
      <c r="F65" s="6">
        <f t="shared" si="2"/>
        <v>13000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>
        <v>1</v>
      </c>
      <c r="AL65" s="6">
        <v>13000</v>
      </c>
      <c r="AM65" s="6">
        <v>13000</v>
      </c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ht="18">
      <c r="A66" s="10"/>
      <c r="B66" s="9" t="s">
        <v>56</v>
      </c>
      <c r="C66" s="16">
        <f t="shared" si="16"/>
        <v>60000</v>
      </c>
      <c r="D66" s="16">
        <f t="shared" si="17"/>
        <v>0</v>
      </c>
      <c r="E66" s="6">
        <v>1</v>
      </c>
      <c r="F66" s="6">
        <f t="shared" si="2"/>
        <v>60000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>
        <v>1</v>
      </c>
      <c r="AL66" s="6">
        <v>60000</v>
      </c>
      <c r="AM66" s="6">
        <v>60000</v>
      </c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ht="18">
      <c r="A67" s="10"/>
      <c r="B67" s="9" t="s">
        <v>59</v>
      </c>
      <c r="C67" s="16">
        <f t="shared" si="16"/>
        <v>22000</v>
      </c>
      <c r="D67" s="16">
        <f t="shared" si="17"/>
        <v>0</v>
      </c>
      <c r="E67" s="6">
        <v>1</v>
      </c>
      <c r="F67" s="6">
        <f t="shared" si="2"/>
        <v>22000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>
        <v>1</v>
      </c>
      <c r="AL67" s="6">
        <v>22000</v>
      </c>
      <c r="AM67" s="6">
        <v>22000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ht="18">
      <c r="A68" s="10"/>
      <c r="B68" s="9" t="s">
        <v>60</v>
      </c>
      <c r="C68" s="16">
        <f t="shared" si="16"/>
        <v>25300</v>
      </c>
      <c r="D68" s="16">
        <f t="shared" si="17"/>
        <v>0</v>
      </c>
      <c r="E68" s="6">
        <v>1</v>
      </c>
      <c r="F68" s="6">
        <f t="shared" si="2"/>
        <v>25300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>
        <v>1</v>
      </c>
      <c r="AL68" s="6">
        <v>25300</v>
      </c>
      <c r="AM68" s="6">
        <v>25300</v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ht="18">
      <c r="A69" s="10"/>
      <c r="B69" s="9" t="s">
        <v>48</v>
      </c>
      <c r="C69" s="16">
        <f t="shared" si="16"/>
        <v>33100</v>
      </c>
      <c r="D69" s="16">
        <f t="shared" si="17"/>
        <v>0</v>
      </c>
      <c r="E69" s="6">
        <v>1</v>
      </c>
      <c r="F69" s="6">
        <f t="shared" si="2"/>
        <v>33100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>
        <v>1</v>
      </c>
      <c r="AL69" s="6">
        <v>33100</v>
      </c>
      <c r="AM69" s="6">
        <v>33100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ht="18">
      <c r="A70" s="10"/>
      <c r="B70" s="9" t="s">
        <v>43</v>
      </c>
      <c r="C70" s="16">
        <f t="shared" si="16"/>
        <v>11200</v>
      </c>
      <c r="D70" s="16">
        <f t="shared" si="17"/>
        <v>0</v>
      </c>
      <c r="E70" s="6">
        <v>1</v>
      </c>
      <c r="F70" s="6">
        <f t="shared" si="2"/>
        <v>11200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>
        <v>1</v>
      </c>
      <c r="AL70" s="6">
        <v>11200</v>
      </c>
      <c r="AM70" s="6">
        <v>11200</v>
      </c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ht="18">
      <c r="A71" s="10"/>
      <c r="B71" s="9" t="s">
        <v>51</v>
      </c>
      <c r="C71" s="16">
        <f t="shared" si="16"/>
        <v>28700</v>
      </c>
      <c r="D71" s="16">
        <f t="shared" si="17"/>
        <v>0</v>
      </c>
      <c r="E71" s="6">
        <v>1</v>
      </c>
      <c r="F71" s="6">
        <f t="shared" si="2"/>
        <v>28700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v>1</v>
      </c>
      <c r="AL71" s="6">
        <v>28700</v>
      </c>
      <c r="AM71" s="6">
        <v>28700</v>
      </c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ht="18">
      <c r="A72" s="10"/>
      <c r="B72" s="9" t="s">
        <v>63</v>
      </c>
      <c r="C72" s="16">
        <f t="shared" si="16"/>
        <v>97500</v>
      </c>
      <c r="D72" s="16">
        <f t="shared" si="17"/>
        <v>0</v>
      </c>
      <c r="E72" s="6">
        <v>1</v>
      </c>
      <c r="F72" s="6">
        <f t="shared" si="2"/>
        <v>97500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>
        <v>1</v>
      </c>
      <c r="AL72" s="6">
        <v>97500</v>
      </c>
      <c r="AM72" s="6">
        <v>97500</v>
      </c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ht="18">
      <c r="A73" s="11"/>
      <c r="B73" s="9" t="s">
        <v>61</v>
      </c>
      <c r="C73" s="16">
        <f t="shared" si="16"/>
        <v>9000</v>
      </c>
      <c r="D73" s="16">
        <f t="shared" si="17"/>
        <v>0</v>
      </c>
      <c r="E73" s="6">
        <v>1</v>
      </c>
      <c r="F73" s="6">
        <f t="shared" si="2"/>
        <v>9000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>
        <v>1</v>
      </c>
      <c r="AL73" s="6">
        <v>9000</v>
      </c>
      <c r="AM73" s="6">
        <v>9000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ht="18">
      <c r="A74" s="11"/>
      <c r="B74" s="9" t="s">
        <v>27</v>
      </c>
      <c r="C74" s="16">
        <f t="shared" si="16"/>
        <v>114000</v>
      </c>
      <c r="D74" s="16">
        <f t="shared" si="17"/>
        <v>0</v>
      </c>
      <c r="E74" s="6">
        <v>2</v>
      </c>
      <c r="F74" s="6">
        <f t="shared" si="2"/>
        <v>114000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>
        <v>2</v>
      </c>
      <c r="Z74" s="6">
        <v>57000</v>
      </c>
      <c r="AA74" s="6">
        <v>114000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ht="18">
      <c r="A75" s="11"/>
      <c r="B75" s="9" t="s">
        <v>25</v>
      </c>
      <c r="C75" s="16">
        <f t="shared" si="16"/>
        <v>42000</v>
      </c>
      <c r="D75" s="16">
        <f t="shared" si="17"/>
        <v>0</v>
      </c>
      <c r="E75" s="6">
        <v>2</v>
      </c>
      <c r="F75" s="6">
        <f t="shared" si="2"/>
        <v>42000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v>2</v>
      </c>
      <c r="Z75" s="6">
        <v>21000</v>
      </c>
      <c r="AA75" s="6">
        <v>42000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ht="18">
      <c r="A76" s="11"/>
      <c r="B76" s="9" t="s">
        <v>26</v>
      </c>
      <c r="C76" s="16">
        <f t="shared" si="16"/>
        <v>44000</v>
      </c>
      <c r="D76" s="16">
        <f t="shared" si="17"/>
        <v>0</v>
      </c>
      <c r="E76" s="6">
        <v>2</v>
      </c>
      <c r="F76" s="6">
        <f t="shared" si="2"/>
        <v>44000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>
        <v>2</v>
      </c>
      <c r="Z76" s="6">
        <v>22000</v>
      </c>
      <c r="AA76" s="6">
        <v>44000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ht="18">
      <c r="A77" s="11"/>
      <c r="B77" s="9" t="s">
        <v>24</v>
      </c>
      <c r="C77" s="16">
        <f t="shared" si="16"/>
        <v>90350</v>
      </c>
      <c r="D77" s="16">
        <f t="shared" si="17"/>
        <v>140900</v>
      </c>
      <c r="E77" s="6"/>
      <c r="F77" s="6">
        <f aca="true" t="shared" si="18" ref="F77:F118">AA77+AM77</f>
        <v>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>
        <v>332</v>
      </c>
      <c r="AU77" s="6">
        <v>272</v>
      </c>
      <c r="AV77" s="6">
        <v>90350</v>
      </c>
      <c r="AW77" s="6">
        <v>518</v>
      </c>
      <c r="AX77" s="6">
        <v>272</v>
      </c>
      <c r="AY77" s="6">
        <v>140900</v>
      </c>
      <c r="AZ77" s="6"/>
      <c r="BA77" s="6"/>
      <c r="BB77" s="6"/>
      <c r="BC77" s="6"/>
      <c r="BD77" s="6"/>
      <c r="BE77" s="6"/>
      <c r="BF77" s="6"/>
      <c r="BG77" s="6"/>
    </row>
    <row r="78" spans="1:59" ht="18">
      <c r="A78" s="10">
        <v>9</v>
      </c>
      <c r="B78" s="8" t="s">
        <v>37</v>
      </c>
      <c r="C78" s="17">
        <f>SUM(C79+C80+C81+C82+C83)</f>
        <v>333000</v>
      </c>
      <c r="D78" s="17">
        <f aca="true" t="shared" si="19" ref="D78:BF78">SUM(D79+D80+D81+D82+D83)</f>
        <v>97500</v>
      </c>
      <c r="E78" s="7">
        <f t="shared" si="19"/>
        <v>13</v>
      </c>
      <c r="F78" s="7">
        <f t="shared" si="18"/>
        <v>333000</v>
      </c>
      <c r="G78" s="7">
        <f t="shared" si="19"/>
        <v>0</v>
      </c>
      <c r="H78" s="7">
        <f t="shared" si="19"/>
        <v>0</v>
      </c>
      <c r="I78" s="7">
        <f t="shared" si="19"/>
        <v>0</v>
      </c>
      <c r="J78" s="7">
        <f t="shared" si="19"/>
        <v>0</v>
      </c>
      <c r="K78" s="7">
        <f t="shared" si="19"/>
        <v>0</v>
      </c>
      <c r="L78" s="7">
        <f t="shared" si="19"/>
        <v>0</v>
      </c>
      <c r="M78" s="7">
        <f t="shared" si="19"/>
        <v>0</v>
      </c>
      <c r="N78" s="7">
        <f t="shared" si="19"/>
        <v>0</v>
      </c>
      <c r="O78" s="7">
        <f t="shared" si="19"/>
        <v>0</v>
      </c>
      <c r="P78" s="7">
        <f t="shared" si="19"/>
        <v>0</v>
      </c>
      <c r="Q78" s="7">
        <f t="shared" si="19"/>
        <v>0</v>
      </c>
      <c r="R78" s="7">
        <f t="shared" si="19"/>
        <v>0</v>
      </c>
      <c r="S78" s="7">
        <f t="shared" si="19"/>
        <v>0</v>
      </c>
      <c r="T78" s="7">
        <f t="shared" si="19"/>
        <v>0</v>
      </c>
      <c r="U78" s="7">
        <f t="shared" si="19"/>
        <v>0</v>
      </c>
      <c r="V78" s="7">
        <f t="shared" si="19"/>
        <v>0</v>
      </c>
      <c r="W78" s="7">
        <f t="shared" si="19"/>
        <v>0</v>
      </c>
      <c r="X78" s="7">
        <f t="shared" si="19"/>
        <v>0</v>
      </c>
      <c r="Y78" s="7">
        <f t="shared" si="19"/>
        <v>13</v>
      </c>
      <c r="Z78" s="7">
        <f t="shared" si="19"/>
        <v>120500</v>
      </c>
      <c r="AA78" s="7">
        <f t="shared" si="19"/>
        <v>333000</v>
      </c>
      <c r="AB78" s="7">
        <f t="shared" si="19"/>
        <v>0</v>
      </c>
      <c r="AC78" s="7">
        <f t="shared" si="19"/>
        <v>0</v>
      </c>
      <c r="AD78" s="7">
        <f t="shared" si="19"/>
        <v>0</v>
      </c>
      <c r="AE78" s="7">
        <f t="shared" si="19"/>
        <v>0</v>
      </c>
      <c r="AF78" s="7">
        <f t="shared" si="19"/>
        <v>0</v>
      </c>
      <c r="AG78" s="7">
        <f t="shared" si="19"/>
        <v>0</v>
      </c>
      <c r="AH78" s="7">
        <f t="shared" si="19"/>
        <v>0</v>
      </c>
      <c r="AI78" s="7">
        <f t="shared" si="19"/>
        <v>0</v>
      </c>
      <c r="AJ78" s="7">
        <f t="shared" si="19"/>
        <v>0</v>
      </c>
      <c r="AK78" s="7">
        <f t="shared" si="19"/>
        <v>0</v>
      </c>
      <c r="AL78" s="7">
        <f t="shared" si="19"/>
        <v>0</v>
      </c>
      <c r="AM78" s="7">
        <f t="shared" si="19"/>
        <v>0</v>
      </c>
      <c r="AN78" s="7">
        <f t="shared" si="19"/>
        <v>0</v>
      </c>
      <c r="AO78" s="7">
        <f t="shared" si="19"/>
        <v>0</v>
      </c>
      <c r="AP78" s="7">
        <f t="shared" si="19"/>
        <v>0</v>
      </c>
      <c r="AQ78" s="7">
        <f t="shared" si="19"/>
        <v>0</v>
      </c>
      <c r="AR78" s="7">
        <f t="shared" si="19"/>
        <v>0</v>
      </c>
      <c r="AS78" s="7">
        <f t="shared" si="19"/>
        <v>0</v>
      </c>
      <c r="AT78" s="7">
        <f t="shared" si="19"/>
        <v>0</v>
      </c>
      <c r="AU78" s="7">
        <f t="shared" si="19"/>
        <v>0</v>
      </c>
      <c r="AV78" s="7">
        <f t="shared" si="19"/>
        <v>0</v>
      </c>
      <c r="AW78" s="7">
        <f t="shared" si="19"/>
        <v>350</v>
      </c>
      <c r="AX78" s="7">
        <f t="shared" si="19"/>
        <v>279</v>
      </c>
      <c r="AY78" s="7">
        <f t="shared" si="19"/>
        <v>97500</v>
      </c>
      <c r="AZ78" s="7">
        <f t="shared" si="19"/>
        <v>0</v>
      </c>
      <c r="BA78" s="7">
        <f t="shared" si="19"/>
        <v>0</v>
      </c>
      <c r="BB78" s="7">
        <f t="shared" si="19"/>
        <v>0</v>
      </c>
      <c r="BC78" s="7">
        <f t="shared" si="19"/>
        <v>0</v>
      </c>
      <c r="BD78" s="7">
        <f t="shared" si="19"/>
        <v>0</v>
      </c>
      <c r="BE78" s="7">
        <f t="shared" si="19"/>
        <v>0</v>
      </c>
      <c r="BF78" s="7">
        <f t="shared" si="19"/>
        <v>0</v>
      </c>
      <c r="BG78" s="6"/>
    </row>
    <row r="79" spans="1:59" ht="18">
      <c r="A79" s="11"/>
      <c r="B79" s="9" t="s">
        <v>27</v>
      </c>
      <c r="C79" s="16">
        <f>SUM(I79+O79+U79+AA79+AM79+AS79+AV79+BD79)</f>
        <v>97000</v>
      </c>
      <c r="D79" s="16">
        <f>SUM(L79+R79+X79+AP79+AY79)</f>
        <v>0</v>
      </c>
      <c r="E79" s="6">
        <v>2</v>
      </c>
      <c r="F79" s="6">
        <f t="shared" si="18"/>
        <v>97000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2</v>
      </c>
      <c r="Z79" s="6">
        <v>48500</v>
      </c>
      <c r="AA79" s="6">
        <v>97000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ht="18">
      <c r="A80" s="11"/>
      <c r="B80" s="9" t="s">
        <v>25</v>
      </c>
      <c r="C80" s="16">
        <f>SUM(I80+O80+U80+AA80+AM80+AS80+AV80+BD80)</f>
        <v>90000</v>
      </c>
      <c r="D80" s="16">
        <f>SUM(L80+R80+X80+AP80+AY80)</f>
        <v>0</v>
      </c>
      <c r="E80" s="6">
        <v>3</v>
      </c>
      <c r="F80" s="6">
        <f t="shared" si="18"/>
        <v>90000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3</v>
      </c>
      <c r="Z80" s="6">
        <v>30000</v>
      </c>
      <c r="AA80" s="6">
        <v>90000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ht="18">
      <c r="A81" s="11"/>
      <c r="B81" s="9" t="s">
        <v>26</v>
      </c>
      <c r="C81" s="16">
        <f>SUM(I81+O81+U81+AA81+AM81+AS81+AV81+BD81)</f>
        <v>96000</v>
      </c>
      <c r="D81" s="16">
        <f>SUM(L81+R81+X81+AP81+AY81)</f>
        <v>0</v>
      </c>
      <c r="E81" s="6">
        <v>3</v>
      </c>
      <c r="F81" s="6">
        <f t="shared" si="18"/>
        <v>96000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3</v>
      </c>
      <c r="Z81" s="6">
        <v>32000</v>
      </c>
      <c r="AA81" s="6">
        <v>96000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ht="18">
      <c r="A82" s="11"/>
      <c r="B82" s="9" t="s">
        <v>35</v>
      </c>
      <c r="C82" s="16">
        <f>SUM(I82+O82+U82+AA82+AM82+AS82+AV82+BD82)</f>
        <v>50000</v>
      </c>
      <c r="D82" s="16">
        <f>SUM(L82+R82+X82+AP82+AY82)</f>
        <v>0</v>
      </c>
      <c r="E82" s="6">
        <v>5</v>
      </c>
      <c r="F82" s="6">
        <f t="shared" si="18"/>
        <v>50000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>
        <v>5</v>
      </c>
      <c r="Z82" s="6">
        <v>10000</v>
      </c>
      <c r="AA82" s="6">
        <v>50000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ht="18">
      <c r="A83" s="11"/>
      <c r="B83" s="9" t="s">
        <v>24</v>
      </c>
      <c r="C83" s="16">
        <f>SUM(I83+O83+U83+AA83+AM83+AS83+AV83+BD83)</f>
        <v>0</v>
      </c>
      <c r="D83" s="16">
        <f>SUM(L83+R83+X83+AP83+AY83)</f>
        <v>97500</v>
      </c>
      <c r="E83" s="6"/>
      <c r="F83" s="6">
        <f t="shared" si="18"/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>
        <v>350</v>
      </c>
      <c r="AX83" s="6">
        <v>279</v>
      </c>
      <c r="AY83" s="6">
        <v>97500</v>
      </c>
      <c r="AZ83" s="6"/>
      <c r="BA83" s="6"/>
      <c r="BB83" s="6"/>
      <c r="BC83" s="6"/>
      <c r="BD83" s="6"/>
      <c r="BE83" s="6"/>
      <c r="BF83" s="6"/>
      <c r="BG83" s="6"/>
    </row>
    <row r="84" spans="1:59" ht="18">
      <c r="A84" s="10">
        <v>10</v>
      </c>
      <c r="B84" s="8" t="s">
        <v>38</v>
      </c>
      <c r="C84" s="17">
        <f>SUM(C85+C86+C87+C88+C89+C90+C91+C92+C93+C94)</f>
        <v>1004100</v>
      </c>
      <c r="D84" s="17">
        <f aca="true" t="shared" si="20" ref="D84:BG84">SUM(D85+D86+D87+D88+D89+D90+D91+D92+D93+D94)</f>
        <v>217500</v>
      </c>
      <c r="E84" s="7">
        <f t="shared" si="20"/>
        <v>14</v>
      </c>
      <c r="F84" s="7">
        <f t="shared" si="18"/>
        <v>504100</v>
      </c>
      <c r="G84" s="7">
        <f t="shared" si="20"/>
        <v>0</v>
      </c>
      <c r="H84" s="7">
        <f t="shared" si="20"/>
        <v>0</v>
      </c>
      <c r="I84" s="7">
        <f t="shared" si="20"/>
        <v>0</v>
      </c>
      <c r="J84" s="7">
        <f t="shared" si="20"/>
        <v>0</v>
      </c>
      <c r="K84" s="7">
        <f t="shared" si="20"/>
        <v>0</v>
      </c>
      <c r="L84" s="7">
        <f t="shared" si="20"/>
        <v>0</v>
      </c>
      <c r="M84" s="7">
        <f t="shared" si="20"/>
        <v>0</v>
      </c>
      <c r="N84" s="7">
        <f t="shared" si="20"/>
        <v>0</v>
      </c>
      <c r="O84" s="7">
        <f t="shared" si="20"/>
        <v>0</v>
      </c>
      <c r="P84" s="7">
        <f t="shared" si="20"/>
        <v>0</v>
      </c>
      <c r="Q84" s="7">
        <f t="shared" si="20"/>
        <v>0</v>
      </c>
      <c r="R84" s="7">
        <f t="shared" si="20"/>
        <v>0</v>
      </c>
      <c r="S84" s="7">
        <f t="shared" si="20"/>
        <v>0</v>
      </c>
      <c r="T84" s="7">
        <f t="shared" si="20"/>
        <v>0</v>
      </c>
      <c r="U84" s="7">
        <f t="shared" si="20"/>
        <v>0</v>
      </c>
      <c r="V84" s="7">
        <f t="shared" si="20"/>
        <v>0</v>
      </c>
      <c r="W84" s="7">
        <f t="shared" si="20"/>
        <v>0</v>
      </c>
      <c r="X84" s="7">
        <f t="shared" si="20"/>
        <v>0</v>
      </c>
      <c r="Y84" s="7">
        <f t="shared" si="20"/>
        <v>9</v>
      </c>
      <c r="Z84" s="7">
        <f t="shared" si="20"/>
        <v>99500</v>
      </c>
      <c r="AA84" s="7">
        <f t="shared" si="20"/>
        <v>298500</v>
      </c>
      <c r="AB84" s="7">
        <f t="shared" si="20"/>
        <v>0</v>
      </c>
      <c r="AC84" s="7">
        <f t="shared" si="20"/>
        <v>0</v>
      </c>
      <c r="AD84" s="7">
        <f t="shared" si="20"/>
        <v>0</v>
      </c>
      <c r="AE84" s="7">
        <f t="shared" si="20"/>
        <v>0</v>
      </c>
      <c r="AF84" s="7">
        <f t="shared" si="20"/>
        <v>0</v>
      </c>
      <c r="AG84" s="7">
        <f t="shared" si="20"/>
        <v>0</v>
      </c>
      <c r="AH84" s="7">
        <f t="shared" si="20"/>
        <v>0</v>
      </c>
      <c r="AI84" s="7">
        <f t="shared" si="20"/>
        <v>0</v>
      </c>
      <c r="AJ84" s="7">
        <f t="shared" si="20"/>
        <v>0</v>
      </c>
      <c r="AK84" s="7">
        <f t="shared" si="20"/>
        <v>5</v>
      </c>
      <c r="AL84" s="7">
        <f t="shared" si="20"/>
        <v>205600</v>
      </c>
      <c r="AM84" s="7">
        <f t="shared" si="20"/>
        <v>205600</v>
      </c>
      <c r="AN84" s="7">
        <f t="shared" si="20"/>
        <v>0</v>
      </c>
      <c r="AO84" s="7">
        <f t="shared" si="20"/>
        <v>0</v>
      </c>
      <c r="AP84" s="7">
        <f t="shared" si="20"/>
        <v>0</v>
      </c>
      <c r="AQ84" s="7">
        <f t="shared" si="20"/>
        <v>0</v>
      </c>
      <c r="AR84" s="7">
        <f t="shared" si="20"/>
        <v>0</v>
      </c>
      <c r="AS84" s="7">
        <f t="shared" si="20"/>
        <v>0</v>
      </c>
      <c r="AT84" s="7">
        <f t="shared" si="20"/>
        <v>0</v>
      </c>
      <c r="AU84" s="7">
        <f t="shared" si="20"/>
        <v>0</v>
      </c>
      <c r="AV84" s="7">
        <f t="shared" si="20"/>
        <v>0</v>
      </c>
      <c r="AW84" s="7">
        <f t="shared" si="20"/>
        <v>800</v>
      </c>
      <c r="AX84" s="7">
        <f t="shared" si="20"/>
        <v>272</v>
      </c>
      <c r="AY84" s="7">
        <f t="shared" si="20"/>
        <v>217500</v>
      </c>
      <c r="AZ84" s="7">
        <f t="shared" si="20"/>
        <v>0</v>
      </c>
      <c r="BA84" s="7">
        <f t="shared" si="20"/>
        <v>0</v>
      </c>
      <c r="BB84" s="7">
        <f t="shared" si="20"/>
        <v>0</v>
      </c>
      <c r="BC84" s="7">
        <f t="shared" si="20"/>
        <v>0</v>
      </c>
      <c r="BD84" s="7">
        <f t="shared" si="20"/>
        <v>500000</v>
      </c>
      <c r="BE84" s="7">
        <f t="shared" si="20"/>
        <v>0</v>
      </c>
      <c r="BF84" s="7">
        <f t="shared" si="20"/>
        <v>500000</v>
      </c>
      <c r="BG84" s="7">
        <f t="shared" si="20"/>
        <v>0</v>
      </c>
    </row>
    <row r="85" spans="1:59" ht="18">
      <c r="A85" s="11"/>
      <c r="B85" s="9" t="s">
        <v>72</v>
      </c>
      <c r="C85" s="16">
        <f aca="true" t="shared" si="21" ref="C85:C94">SUM(I85+O85+U85+AA85+AM85+AS85+AV85+BD85)</f>
        <v>500000</v>
      </c>
      <c r="D85" s="16">
        <f aca="true" t="shared" si="22" ref="D85:D94">SUM(L85+R85+X85+AP85+AY85)</f>
        <v>0</v>
      </c>
      <c r="E85" s="6"/>
      <c r="F85" s="6">
        <f t="shared" si="18"/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>
        <v>500000</v>
      </c>
      <c r="BE85" s="6"/>
      <c r="BF85" s="6">
        <v>500000</v>
      </c>
      <c r="BG85" s="6"/>
    </row>
    <row r="86" spans="1:59" ht="18">
      <c r="A86" s="11"/>
      <c r="B86" s="9" t="s">
        <v>27</v>
      </c>
      <c r="C86" s="16">
        <f t="shared" si="21"/>
        <v>147000</v>
      </c>
      <c r="D86" s="16">
        <f t="shared" si="22"/>
        <v>0</v>
      </c>
      <c r="E86" s="6">
        <v>3</v>
      </c>
      <c r="F86" s="6">
        <f t="shared" si="18"/>
        <v>147000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>
        <v>3</v>
      </c>
      <c r="Z86" s="6">
        <v>49000</v>
      </c>
      <c r="AA86" s="6">
        <v>147000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ht="18">
      <c r="A87" s="11"/>
      <c r="B87" s="9" t="s">
        <v>25</v>
      </c>
      <c r="C87" s="16">
        <f t="shared" si="21"/>
        <v>64500</v>
      </c>
      <c r="D87" s="16">
        <f t="shared" si="22"/>
        <v>0</v>
      </c>
      <c r="E87" s="6">
        <v>3</v>
      </c>
      <c r="F87" s="6">
        <f t="shared" si="18"/>
        <v>64500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v>3</v>
      </c>
      <c r="Z87" s="6">
        <v>21500</v>
      </c>
      <c r="AA87" s="6">
        <v>64500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ht="18">
      <c r="A88" s="11"/>
      <c r="B88" s="9" t="s">
        <v>26</v>
      </c>
      <c r="C88" s="16">
        <f t="shared" si="21"/>
        <v>87000</v>
      </c>
      <c r="D88" s="16">
        <f t="shared" si="22"/>
        <v>0</v>
      </c>
      <c r="E88" s="6">
        <v>3</v>
      </c>
      <c r="F88" s="6">
        <f t="shared" si="18"/>
        <v>87000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>
        <v>3</v>
      </c>
      <c r="Z88" s="6">
        <v>29000</v>
      </c>
      <c r="AA88" s="6">
        <v>87000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ht="18">
      <c r="A89" s="11"/>
      <c r="B89" s="9" t="s">
        <v>45</v>
      </c>
      <c r="C89" s="16">
        <f t="shared" si="21"/>
        <v>13000</v>
      </c>
      <c r="D89" s="16">
        <f t="shared" si="22"/>
        <v>0</v>
      </c>
      <c r="E89" s="6">
        <v>1</v>
      </c>
      <c r="F89" s="6">
        <f t="shared" si="18"/>
        <v>13000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>
        <v>1</v>
      </c>
      <c r="AL89" s="6">
        <v>13000</v>
      </c>
      <c r="AM89" s="6">
        <v>13000</v>
      </c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8">
      <c r="A90" s="11"/>
      <c r="B90" s="9" t="s">
        <v>51</v>
      </c>
      <c r="C90" s="16">
        <f t="shared" si="21"/>
        <v>21700</v>
      </c>
      <c r="D90" s="16">
        <f t="shared" si="22"/>
        <v>0</v>
      </c>
      <c r="E90" s="6">
        <v>1</v>
      </c>
      <c r="F90" s="6">
        <f t="shared" si="18"/>
        <v>21700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>
        <v>1</v>
      </c>
      <c r="AL90" s="6">
        <v>21700</v>
      </c>
      <c r="AM90" s="6">
        <v>21700</v>
      </c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18">
      <c r="A91" s="11"/>
      <c r="B91" s="9" t="s">
        <v>59</v>
      </c>
      <c r="C91" s="16">
        <f t="shared" si="21"/>
        <v>21700</v>
      </c>
      <c r="D91" s="16">
        <f t="shared" si="22"/>
        <v>0</v>
      </c>
      <c r="E91" s="6">
        <v>1</v>
      </c>
      <c r="F91" s="6">
        <f t="shared" si="18"/>
        <v>21700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>
        <v>1</v>
      </c>
      <c r="AL91" s="6">
        <v>21700</v>
      </c>
      <c r="AM91" s="6">
        <v>21700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ht="18">
      <c r="A92" s="11"/>
      <c r="B92" s="9" t="s">
        <v>63</v>
      </c>
      <c r="C92" s="16">
        <f t="shared" si="21"/>
        <v>97500</v>
      </c>
      <c r="D92" s="16">
        <f t="shared" si="22"/>
        <v>0</v>
      </c>
      <c r="E92" s="6">
        <v>1</v>
      </c>
      <c r="F92" s="6">
        <f t="shared" si="18"/>
        <v>97500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>
        <v>1</v>
      </c>
      <c r="AL92" s="6">
        <v>97500</v>
      </c>
      <c r="AM92" s="6">
        <v>97500</v>
      </c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ht="18">
      <c r="A93" s="11"/>
      <c r="B93" s="9" t="s">
        <v>66</v>
      </c>
      <c r="C93" s="16">
        <f t="shared" si="21"/>
        <v>51700</v>
      </c>
      <c r="D93" s="16">
        <f t="shared" si="22"/>
        <v>0</v>
      </c>
      <c r="E93" s="6">
        <v>1</v>
      </c>
      <c r="F93" s="6">
        <f t="shared" si="18"/>
        <v>51700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>
        <v>1</v>
      </c>
      <c r="AL93" s="6">
        <v>51700</v>
      </c>
      <c r="AM93" s="6">
        <v>51700</v>
      </c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ht="18">
      <c r="A94" s="11"/>
      <c r="B94" s="9" t="s">
        <v>24</v>
      </c>
      <c r="C94" s="16">
        <f t="shared" si="21"/>
        <v>0</v>
      </c>
      <c r="D94" s="16">
        <f t="shared" si="22"/>
        <v>217500</v>
      </c>
      <c r="E94" s="6"/>
      <c r="F94" s="6">
        <f t="shared" si="18"/>
        <v>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>
        <v>800</v>
      </c>
      <c r="AX94" s="6">
        <v>272</v>
      </c>
      <c r="AY94" s="6">
        <v>217500</v>
      </c>
      <c r="AZ94" s="6"/>
      <c r="BA94" s="6"/>
      <c r="BB94" s="6"/>
      <c r="BC94" s="6"/>
      <c r="BD94" s="6"/>
      <c r="BE94" s="6"/>
      <c r="BF94" s="6"/>
      <c r="BG94" s="6"/>
    </row>
    <row r="95" spans="1:59" ht="18">
      <c r="A95" s="10">
        <v>11</v>
      </c>
      <c r="B95" s="8" t="s">
        <v>39</v>
      </c>
      <c r="C95" s="17">
        <f>SUM(C96+C97+C98+C99+C100+C101+C102+C103+C104)</f>
        <v>1485900</v>
      </c>
      <c r="D95" s="17">
        <f aca="true" t="shared" si="23" ref="D95:BF95">SUM(D96+D97+D98+D99+D100+D101+D102+D103+D104)</f>
        <v>95100</v>
      </c>
      <c r="E95" s="7">
        <f t="shared" si="23"/>
        <v>13</v>
      </c>
      <c r="F95" s="7">
        <f t="shared" si="18"/>
        <v>485900</v>
      </c>
      <c r="G95" s="7">
        <f t="shared" si="23"/>
        <v>0</v>
      </c>
      <c r="H95" s="7">
        <f t="shared" si="23"/>
        <v>0</v>
      </c>
      <c r="I95" s="7">
        <f t="shared" si="23"/>
        <v>0</v>
      </c>
      <c r="J95" s="7">
        <f t="shared" si="23"/>
        <v>0</v>
      </c>
      <c r="K95" s="7">
        <f t="shared" si="23"/>
        <v>0</v>
      </c>
      <c r="L95" s="7">
        <f t="shared" si="23"/>
        <v>0</v>
      </c>
      <c r="M95" s="7">
        <f t="shared" si="23"/>
        <v>0</v>
      </c>
      <c r="N95" s="7">
        <f t="shared" si="23"/>
        <v>0</v>
      </c>
      <c r="O95" s="7">
        <f t="shared" si="23"/>
        <v>0</v>
      </c>
      <c r="P95" s="7">
        <f t="shared" si="23"/>
        <v>0</v>
      </c>
      <c r="Q95" s="7">
        <f t="shared" si="23"/>
        <v>0</v>
      </c>
      <c r="R95" s="7">
        <f t="shared" si="23"/>
        <v>0</v>
      </c>
      <c r="S95" s="7">
        <f t="shared" si="23"/>
        <v>0</v>
      </c>
      <c r="T95" s="7">
        <f t="shared" si="23"/>
        <v>0</v>
      </c>
      <c r="U95" s="7">
        <f t="shared" si="23"/>
        <v>0</v>
      </c>
      <c r="V95" s="7">
        <f t="shared" si="23"/>
        <v>0</v>
      </c>
      <c r="W95" s="7">
        <f t="shared" si="23"/>
        <v>0</v>
      </c>
      <c r="X95" s="7">
        <f t="shared" si="23"/>
        <v>0</v>
      </c>
      <c r="Y95" s="7">
        <f t="shared" si="23"/>
        <v>9</v>
      </c>
      <c r="Z95" s="7">
        <f t="shared" si="23"/>
        <v>99500</v>
      </c>
      <c r="AA95" s="7">
        <f t="shared" si="23"/>
        <v>298500</v>
      </c>
      <c r="AB95" s="7">
        <f t="shared" si="23"/>
        <v>0</v>
      </c>
      <c r="AC95" s="7">
        <f t="shared" si="23"/>
        <v>0</v>
      </c>
      <c r="AD95" s="7">
        <f t="shared" si="23"/>
        <v>0</v>
      </c>
      <c r="AE95" s="7">
        <f t="shared" si="23"/>
        <v>0</v>
      </c>
      <c r="AF95" s="7">
        <f t="shared" si="23"/>
        <v>0</v>
      </c>
      <c r="AG95" s="7">
        <f t="shared" si="23"/>
        <v>0</v>
      </c>
      <c r="AH95" s="7">
        <f t="shared" si="23"/>
        <v>0</v>
      </c>
      <c r="AI95" s="7">
        <f t="shared" si="23"/>
        <v>0</v>
      </c>
      <c r="AJ95" s="7">
        <f t="shared" si="23"/>
        <v>0</v>
      </c>
      <c r="AK95" s="7">
        <f t="shared" si="23"/>
        <v>4</v>
      </c>
      <c r="AL95" s="7">
        <f t="shared" si="23"/>
        <v>187400</v>
      </c>
      <c r="AM95" s="7">
        <f t="shared" si="23"/>
        <v>187400</v>
      </c>
      <c r="AN95" s="7">
        <f t="shared" si="23"/>
        <v>0</v>
      </c>
      <c r="AO95" s="7">
        <f t="shared" si="23"/>
        <v>0</v>
      </c>
      <c r="AP95" s="7">
        <f t="shared" si="23"/>
        <v>0</v>
      </c>
      <c r="AQ95" s="7">
        <f t="shared" si="23"/>
        <v>0</v>
      </c>
      <c r="AR95" s="7">
        <f t="shared" si="23"/>
        <v>0</v>
      </c>
      <c r="AS95" s="7">
        <f t="shared" si="23"/>
        <v>0</v>
      </c>
      <c r="AT95" s="7">
        <f t="shared" si="23"/>
        <v>0</v>
      </c>
      <c r="AU95" s="7">
        <f t="shared" si="23"/>
        <v>0</v>
      </c>
      <c r="AV95" s="7">
        <f t="shared" si="23"/>
        <v>0</v>
      </c>
      <c r="AW95" s="7">
        <f t="shared" si="23"/>
        <v>366</v>
      </c>
      <c r="AX95" s="7">
        <f t="shared" si="23"/>
        <v>260</v>
      </c>
      <c r="AY95" s="7">
        <f t="shared" si="23"/>
        <v>95100</v>
      </c>
      <c r="AZ95" s="7">
        <f t="shared" si="23"/>
        <v>0</v>
      </c>
      <c r="BA95" s="7">
        <f t="shared" si="23"/>
        <v>0</v>
      </c>
      <c r="BB95" s="7">
        <f t="shared" si="23"/>
        <v>0</v>
      </c>
      <c r="BC95" s="7">
        <f t="shared" si="23"/>
        <v>0</v>
      </c>
      <c r="BD95" s="7">
        <f t="shared" si="23"/>
        <v>1000000</v>
      </c>
      <c r="BE95" s="7">
        <f t="shared" si="23"/>
        <v>0</v>
      </c>
      <c r="BF95" s="7">
        <f t="shared" si="23"/>
        <v>1000000</v>
      </c>
      <c r="BG95" s="6"/>
    </row>
    <row r="96" spans="1:59" ht="18">
      <c r="A96" s="11"/>
      <c r="B96" s="9" t="s">
        <v>27</v>
      </c>
      <c r="C96" s="16">
        <f aca="true" t="shared" si="24" ref="C96:C104">SUM(I96+O96+U96+AA96+AM96+AS96+AV96+BD96)</f>
        <v>147000</v>
      </c>
      <c r="D96" s="16">
        <f aca="true" t="shared" si="25" ref="D96:D104">SUM(L96+R96+X96+AP96+AY96)</f>
        <v>0</v>
      </c>
      <c r="E96" s="6">
        <v>3</v>
      </c>
      <c r="F96" s="6">
        <f t="shared" si="18"/>
        <v>147000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>
        <v>3</v>
      </c>
      <c r="Z96" s="6">
        <v>49000</v>
      </c>
      <c r="AA96" s="6">
        <v>147000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ht="18">
      <c r="A97" s="11"/>
      <c r="B97" s="9" t="s">
        <v>25</v>
      </c>
      <c r="C97" s="16">
        <f t="shared" si="24"/>
        <v>64500</v>
      </c>
      <c r="D97" s="16">
        <f t="shared" si="25"/>
        <v>0</v>
      </c>
      <c r="E97" s="6">
        <v>3</v>
      </c>
      <c r="F97" s="6">
        <f t="shared" si="18"/>
        <v>64500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v>3</v>
      </c>
      <c r="Z97" s="6">
        <v>21500</v>
      </c>
      <c r="AA97" s="6">
        <v>64500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ht="18">
      <c r="A98" s="11"/>
      <c r="B98" s="9" t="s">
        <v>26</v>
      </c>
      <c r="C98" s="16">
        <f t="shared" si="24"/>
        <v>87000</v>
      </c>
      <c r="D98" s="16">
        <f t="shared" si="25"/>
        <v>0</v>
      </c>
      <c r="E98" s="6">
        <v>3</v>
      </c>
      <c r="F98" s="6">
        <f t="shared" si="18"/>
        <v>87000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>
        <v>3</v>
      </c>
      <c r="Z98" s="6">
        <v>29000</v>
      </c>
      <c r="AA98" s="6">
        <v>87000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ht="18">
      <c r="A99" s="11"/>
      <c r="B99" s="9" t="s">
        <v>72</v>
      </c>
      <c r="C99" s="16">
        <f t="shared" si="24"/>
        <v>1000000</v>
      </c>
      <c r="D99" s="16">
        <f t="shared" si="25"/>
        <v>0</v>
      </c>
      <c r="E99" s="6"/>
      <c r="F99" s="6">
        <f t="shared" si="18"/>
        <v>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>
        <v>1000000</v>
      </c>
      <c r="BE99" s="6"/>
      <c r="BF99" s="6">
        <v>1000000</v>
      </c>
      <c r="BG99" s="6"/>
    </row>
    <row r="100" spans="1:59" ht="18">
      <c r="A100" s="11"/>
      <c r="B100" s="9" t="s">
        <v>63</v>
      </c>
      <c r="C100" s="16">
        <f t="shared" si="24"/>
        <v>97500</v>
      </c>
      <c r="D100" s="16">
        <f t="shared" si="25"/>
        <v>0</v>
      </c>
      <c r="E100" s="6">
        <v>1</v>
      </c>
      <c r="F100" s="6">
        <f t="shared" si="18"/>
        <v>97500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>
        <v>1</v>
      </c>
      <c r="AL100" s="6">
        <v>97500</v>
      </c>
      <c r="AM100" s="6">
        <v>97500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ht="18">
      <c r="A101" s="11"/>
      <c r="B101" s="9" t="s">
        <v>62</v>
      </c>
      <c r="C101" s="16">
        <f t="shared" si="24"/>
        <v>13000</v>
      </c>
      <c r="D101" s="16">
        <f t="shared" si="25"/>
        <v>0</v>
      </c>
      <c r="E101" s="6">
        <v>1</v>
      </c>
      <c r="F101" s="6">
        <f t="shared" si="18"/>
        <v>13000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>
        <v>1</v>
      </c>
      <c r="AL101" s="6">
        <v>13000</v>
      </c>
      <c r="AM101" s="6">
        <v>13000</v>
      </c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8">
      <c r="A102" s="11"/>
      <c r="B102" s="9" t="s">
        <v>48</v>
      </c>
      <c r="C102" s="16">
        <f t="shared" si="24"/>
        <v>25200</v>
      </c>
      <c r="D102" s="16">
        <f t="shared" si="25"/>
        <v>0</v>
      </c>
      <c r="E102" s="6">
        <v>1</v>
      </c>
      <c r="F102" s="6">
        <f t="shared" si="18"/>
        <v>25200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>
        <v>1</v>
      </c>
      <c r="AL102" s="6">
        <v>25200</v>
      </c>
      <c r="AM102" s="6">
        <v>25200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ht="18">
      <c r="A103" s="11"/>
      <c r="B103" s="9" t="s">
        <v>66</v>
      </c>
      <c r="C103" s="16">
        <f t="shared" si="24"/>
        <v>51700</v>
      </c>
      <c r="D103" s="16">
        <f t="shared" si="25"/>
        <v>0</v>
      </c>
      <c r="E103" s="6">
        <v>1</v>
      </c>
      <c r="F103" s="6">
        <f t="shared" si="18"/>
        <v>51700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>
        <v>1</v>
      </c>
      <c r="AL103" s="6">
        <v>51700</v>
      </c>
      <c r="AM103" s="6">
        <v>51700</v>
      </c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18">
      <c r="A104" s="11"/>
      <c r="B104" s="9" t="s">
        <v>24</v>
      </c>
      <c r="C104" s="16">
        <f t="shared" si="24"/>
        <v>0</v>
      </c>
      <c r="D104" s="16">
        <f t="shared" si="25"/>
        <v>95100</v>
      </c>
      <c r="E104" s="6"/>
      <c r="F104" s="6">
        <f t="shared" si="18"/>
        <v>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>
        <v>366</v>
      </c>
      <c r="AX104" s="6">
        <v>260</v>
      </c>
      <c r="AY104" s="6">
        <v>95100</v>
      </c>
      <c r="AZ104" s="6"/>
      <c r="BA104" s="6"/>
      <c r="BB104" s="6"/>
      <c r="BC104" s="6"/>
      <c r="BD104" s="6"/>
      <c r="BE104" s="6"/>
      <c r="BF104" s="6"/>
      <c r="BG104" s="6"/>
    </row>
    <row r="105" spans="1:59" ht="18">
      <c r="A105" s="10">
        <v>12</v>
      </c>
      <c r="B105" s="8" t="s">
        <v>40</v>
      </c>
      <c r="C105" s="17">
        <f>SUM(C106+C107+C108+C109+C110+C111)</f>
        <v>265000</v>
      </c>
      <c r="D105" s="17">
        <f aca="true" t="shared" si="26" ref="D105:BF105">SUM(D106+D107+D108+D109+D110+D111)</f>
        <v>91400</v>
      </c>
      <c r="E105" s="7">
        <f t="shared" si="26"/>
        <v>9</v>
      </c>
      <c r="F105" s="7">
        <f t="shared" si="18"/>
        <v>265000</v>
      </c>
      <c r="G105" s="7">
        <f t="shared" si="26"/>
        <v>0</v>
      </c>
      <c r="H105" s="7">
        <f t="shared" si="26"/>
        <v>0</v>
      </c>
      <c r="I105" s="7">
        <f t="shared" si="26"/>
        <v>0</v>
      </c>
      <c r="J105" s="7">
        <f t="shared" si="26"/>
        <v>0</v>
      </c>
      <c r="K105" s="7">
        <f t="shared" si="26"/>
        <v>0</v>
      </c>
      <c r="L105" s="7">
        <f t="shared" si="26"/>
        <v>0</v>
      </c>
      <c r="M105" s="7">
        <f t="shared" si="26"/>
        <v>0</v>
      </c>
      <c r="N105" s="7">
        <f t="shared" si="26"/>
        <v>0</v>
      </c>
      <c r="O105" s="7">
        <f t="shared" si="26"/>
        <v>0</v>
      </c>
      <c r="P105" s="7">
        <f t="shared" si="26"/>
        <v>0</v>
      </c>
      <c r="Q105" s="7">
        <f t="shared" si="26"/>
        <v>0</v>
      </c>
      <c r="R105" s="7">
        <f t="shared" si="26"/>
        <v>0</v>
      </c>
      <c r="S105" s="7">
        <f t="shared" si="26"/>
        <v>0</v>
      </c>
      <c r="T105" s="7">
        <f t="shared" si="26"/>
        <v>0</v>
      </c>
      <c r="U105" s="7">
        <f t="shared" si="26"/>
        <v>0</v>
      </c>
      <c r="V105" s="7">
        <f t="shared" si="26"/>
        <v>0</v>
      </c>
      <c r="W105" s="7">
        <f t="shared" si="26"/>
        <v>0</v>
      </c>
      <c r="X105" s="7">
        <f t="shared" si="26"/>
        <v>0</v>
      </c>
      <c r="Y105" s="7">
        <f t="shared" si="26"/>
        <v>9</v>
      </c>
      <c r="Z105" s="7">
        <f t="shared" si="26"/>
        <v>140500</v>
      </c>
      <c r="AA105" s="7">
        <f t="shared" si="26"/>
        <v>265000</v>
      </c>
      <c r="AB105" s="7">
        <f t="shared" si="26"/>
        <v>0</v>
      </c>
      <c r="AC105" s="7">
        <f t="shared" si="26"/>
        <v>0</v>
      </c>
      <c r="AD105" s="7">
        <f t="shared" si="26"/>
        <v>0</v>
      </c>
      <c r="AE105" s="7">
        <f t="shared" si="26"/>
        <v>0</v>
      </c>
      <c r="AF105" s="7">
        <f t="shared" si="26"/>
        <v>0</v>
      </c>
      <c r="AG105" s="7">
        <f t="shared" si="26"/>
        <v>0</v>
      </c>
      <c r="AH105" s="7">
        <f t="shared" si="26"/>
        <v>0</v>
      </c>
      <c r="AI105" s="7">
        <f t="shared" si="26"/>
        <v>0</v>
      </c>
      <c r="AJ105" s="7">
        <f t="shared" si="26"/>
        <v>0</v>
      </c>
      <c r="AK105" s="7">
        <f t="shared" si="26"/>
        <v>0</v>
      </c>
      <c r="AL105" s="7">
        <f t="shared" si="26"/>
        <v>0</v>
      </c>
      <c r="AM105" s="7">
        <f t="shared" si="26"/>
        <v>0</v>
      </c>
      <c r="AN105" s="7">
        <f t="shared" si="26"/>
        <v>0</v>
      </c>
      <c r="AO105" s="7">
        <f t="shared" si="26"/>
        <v>0</v>
      </c>
      <c r="AP105" s="7">
        <f t="shared" si="26"/>
        <v>0</v>
      </c>
      <c r="AQ105" s="7">
        <f t="shared" si="26"/>
        <v>0</v>
      </c>
      <c r="AR105" s="7">
        <f t="shared" si="26"/>
        <v>0</v>
      </c>
      <c r="AS105" s="7">
        <f t="shared" si="26"/>
        <v>0</v>
      </c>
      <c r="AT105" s="7">
        <f t="shared" si="26"/>
        <v>0</v>
      </c>
      <c r="AU105" s="7">
        <f t="shared" si="26"/>
        <v>0</v>
      </c>
      <c r="AV105" s="7">
        <f t="shared" si="26"/>
        <v>0</v>
      </c>
      <c r="AW105" s="7">
        <f t="shared" si="26"/>
        <v>350</v>
      </c>
      <c r="AX105" s="7">
        <f t="shared" si="26"/>
        <v>261</v>
      </c>
      <c r="AY105" s="7">
        <f t="shared" si="26"/>
        <v>91400</v>
      </c>
      <c r="AZ105" s="7">
        <f t="shared" si="26"/>
        <v>0</v>
      </c>
      <c r="BA105" s="7">
        <f t="shared" si="26"/>
        <v>0</v>
      </c>
      <c r="BB105" s="7">
        <f t="shared" si="26"/>
        <v>0</v>
      </c>
      <c r="BC105" s="7">
        <f t="shared" si="26"/>
        <v>0</v>
      </c>
      <c r="BD105" s="7">
        <f t="shared" si="26"/>
        <v>0</v>
      </c>
      <c r="BE105" s="7">
        <f t="shared" si="26"/>
        <v>0</v>
      </c>
      <c r="BF105" s="7">
        <f t="shared" si="26"/>
        <v>0</v>
      </c>
      <c r="BG105" s="6"/>
    </row>
    <row r="106" spans="1:59" ht="18">
      <c r="A106" s="11"/>
      <c r="B106" s="9" t="s">
        <v>33</v>
      </c>
      <c r="C106" s="16">
        <f aca="true" t="shared" si="27" ref="C106:C118">SUM(I106+O106+U106+AA106+AM106+AS106+AV106+BD106)</f>
        <v>50000</v>
      </c>
      <c r="D106" s="16">
        <f aca="true" t="shared" si="28" ref="D106:D118">SUM(L106+R106+X106+AP106+AY106)</f>
        <v>0</v>
      </c>
      <c r="E106" s="6">
        <v>2</v>
      </c>
      <c r="F106" s="6">
        <f t="shared" si="18"/>
        <v>50000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>
        <v>2</v>
      </c>
      <c r="Z106" s="6">
        <v>25000</v>
      </c>
      <c r="AA106" s="6">
        <v>50000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8">
      <c r="A107" s="11"/>
      <c r="B107" s="9" t="s">
        <v>27</v>
      </c>
      <c r="C107" s="16">
        <f t="shared" si="27"/>
        <v>98000</v>
      </c>
      <c r="D107" s="16">
        <f t="shared" si="28"/>
        <v>0</v>
      </c>
      <c r="E107" s="6">
        <v>2</v>
      </c>
      <c r="F107" s="6">
        <f t="shared" si="18"/>
        <v>98000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>
        <v>2</v>
      </c>
      <c r="Z107" s="6">
        <v>49000</v>
      </c>
      <c r="AA107" s="6">
        <v>98000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ht="18">
      <c r="A108" s="11"/>
      <c r="B108" s="9" t="s">
        <v>25</v>
      </c>
      <c r="C108" s="16">
        <f t="shared" si="27"/>
        <v>43000</v>
      </c>
      <c r="D108" s="16">
        <f t="shared" si="28"/>
        <v>0</v>
      </c>
      <c r="E108" s="6">
        <v>2</v>
      </c>
      <c r="F108" s="6">
        <f t="shared" si="18"/>
        <v>43000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v>2</v>
      </c>
      <c r="Z108" s="6">
        <v>21500</v>
      </c>
      <c r="AA108" s="6">
        <v>43000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ht="18">
      <c r="A109" s="11"/>
      <c r="B109" s="9" t="s">
        <v>26</v>
      </c>
      <c r="C109" s="16">
        <f t="shared" si="27"/>
        <v>58000</v>
      </c>
      <c r="D109" s="16">
        <f t="shared" si="28"/>
        <v>0</v>
      </c>
      <c r="E109" s="6">
        <v>2</v>
      </c>
      <c r="F109" s="6">
        <f t="shared" si="18"/>
        <v>58000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>
        <v>2</v>
      </c>
      <c r="Z109" s="6">
        <v>29000</v>
      </c>
      <c r="AA109" s="6">
        <v>58000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ht="18">
      <c r="A110" s="11"/>
      <c r="B110" s="9" t="s">
        <v>35</v>
      </c>
      <c r="C110" s="16">
        <f t="shared" si="27"/>
        <v>16000</v>
      </c>
      <c r="D110" s="16">
        <f t="shared" si="28"/>
        <v>0</v>
      </c>
      <c r="E110" s="6">
        <v>1</v>
      </c>
      <c r="F110" s="6">
        <f t="shared" si="18"/>
        <v>16000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v>1</v>
      </c>
      <c r="Z110" s="6">
        <v>16000</v>
      </c>
      <c r="AA110" s="6">
        <v>16000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ht="18">
      <c r="A111" s="11"/>
      <c r="B111" s="9" t="s">
        <v>24</v>
      </c>
      <c r="C111" s="16">
        <f t="shared" si="27"/>
        <v>0</v>
      </c>
      <c r="D111" s="16">
        <f t="shared" si="28"/>
        <v>91400</v>
      </c>
      <c r="E111" s="6"/>
      <c r="F111" s="6">
        <f t="shared" si="18"/>
        <v>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>
        <v>350</v>
      </c>
      <c r="AX111" s="6">
        <v>261</v>
      </c>
      <c r="AY111" s="6">
        <v>91400</v>
      </c>
      <c r="AZ111" s="6"/>
      <c r="BA111" s="6"/>
      <c r="BB111" s="6"/>
      <c r="BC111" s="6"/>
      <c r="BD111" s="6"/>
      <c r="BE111" s="6"/>
      <c r="BF111" s="6"/>
      <c r="BG111" s="6"/>
    </row>
    <row r="112" spans="1:59" ht="18">
      <c r="A112" s="10">
        <v>13</v>
      </c>
      <c r="B112" s="8" t="s">
        <v>41</v>
      </c>
      <c r="C112" s="17">
        <f t="shared" si="27"/>
        <v>167300</v>
      </c>
      <c r="D112" s="17">
        <f t="shared" si="28"/>
        <v>0</v>
      </c>
      <c r="E112" s="7">
        <f>SUM(E113+E114+E115+E116+E117+E118+E119+E120+E121+E122)</f>
        <v>6</v>
      </c>
      <c r="F112" s="7">
        <f t="shared" si="18"/>
        <v>167300</v>
      </c>
      <c r="G112" s="7">
        <f aca="true" t="shared" si="29" ref="G112:AY112">SUM(G113+G114+G115+G116+G117+G118+G119+G120+G121+G122)</f>
        <v>0</v>
      </c>
      <c r="H112" s="7">
        <f t="shared" si="29"/>
        <v>0</v>
      </c>
      <c r="I112" s="7">
        <f t="shared" si="29"/>
        <v>0</v>
      </c>
      <c r="J112" s="7">
        <f t="shared" si="29"/>
        <v>0</v>
      </c>
      <c r="K112" s="7">
        <f t="shared" si="29"/>
        <v>0</v>
      </c>
      <c r="L112" s="7">
        <f t="shared" si="29"/>
        <v>0</v>
      </c>
      <c r="M112" s="7">
        <f t="shared" si="29"/>
        <v>0</v>
      </c>
      <c r="N112" s="7">
        <f t="shared" si="29"/>
        <v>0</v>
      </c>
      <c r="O112" s="7">
        <f t="shared" si="29"/>
        <v>0</v>
      </c>
      <c r="P112" s="7">
        <f t="shared" si="29"/>
        <v>0</v>
      </c>
      <c r="Q112" s="7">
        <f t="shared" si="29"/>
        <v>0</v>
      </c>
      <c r="R112" s="7">
        <f t="shared" si="29"/>
        <v>0</v>
      </c>
      <c r="S112" s="7">
        <f t="shared" si="29"/>
        <v>0</v>
      </c>
      <c r="T112" s="7">
        <f t="shared" si="29"/>
        <v>0</v>
      </c>
      <c r="U112" s="7">
        <f t="shared" si="29"/>
        <v>0</v>
      </c>
      <c r="V112" s="7">
        <f t="shared" si="29"/>
        <v>0</v>
      </c>
      <c r="W112" s="7">
        <f t="shared" si="29"/>
        <v>0</v>
      </c>
      <c r="X112" s="7">
        <f t="shared" si="29"/>
        <v>0</v>
      </c>
      <c r="Y112" s="7">
        <f t="shared" si="29"/>
        <v>3</v>
      </c>
      <c r="Z112" s="7">
        <f t="shared" si="29"/>
        <v>100000</v>
      </c>
      <c r="AA112" s="7">
        <f t="shared" si="29"/>
        <v>100000</v>
      </c>
      <c r="AB112" s="7">
        <f t="shared" si="29"/>
        <v>0</v>
      </c>
      <c r="AC112" s="7">
        <f t="shared" si="29"/>
        <v>0</v>
      </c>
      <c r="AD112" s="7">
        <f t="shared" si="29"/>
        <v>0</v>
      </c>
      <c r="AE112" s="7">
        <f t="shared" si="29"/>
        <v>0</v>
      </c>
      <c r="AF112" s="7">
        <f t="shared" si="29"/>
        <v>0</v>
      </c>
      <c r="AG112" s="7">
        <f t="shared" si="29"/>
        <v>0</v>
      </c>
      <c r="AH112" s="7">
        <f t="shared" si="29"/>
        <v>0</v>
      </c>
      <c r="AI112" s="7">
        <f t="shared" si="29"/>
        <v>0</v>
      </c>
      <c r="AJ112" s="7">
        <f t="shared" si="29"/>
        <v>0</v>
      </c>
      <c r="AK112" s="7">
        <f t="shared" si="29"/>
        <v>3</v>
      </c>
      <c r="AL112" s="7">
        <f t="shared" si="29"/>
        <v>67300</v>
      </c>
      <c r="AM112" s="7">
        <f t="shared" si="29"/>
        <v>67300</v>
      </c>
      <c r="AN112" s="7">
        <f t="shared" si="29"/>
        <v>0</v>
      </c>
      <c r="AO112" s="7">
        <f t="shared" si="29"/>
        <v>0</v>
      </c>
      <c r="AP112" s="7">
        <f t="shared" si="29"/>
        <v>0</v>
      </c>
      <c r="AQ112" s="7">
        <f t="shared" si="29"/>
        <v>0</v>
      </c>
      <c r="AR112" s="7">
        <f t="shared" si="29"/>
        <v>0</v>
      </c>
      <c r="AS112" s="7">
        <f t="shared" si="29"/>
        <v>0</v>
      </c>
      <c r="AT112" s="7">
        <f t="shared" si="29"/>
        <v>0</v>
      </c>
      <c r="AU112" s="7">
        <f t="shared" si="29"/>
        <v>0</v>
      </c>
      <c r="AV112" s="7">
        <f t="shared" si="29"/>
        <v>0</v>
      </c>
      <c r="AW112" s="7">
        <f t="shared" si="29"/>
        <v>0</v>
      </c>
      <c r="AX112" s="7">
        <f t="shared" si="29"/>
        <v>0</v>
      </c>
      <c r="AY112" s="7">
        <f t="shared" si="29"/>
        <v>0</v>
      </c>
      <c r="AZ112" s="6"/>
      <c r="BA112" s="6"/>
      <c r="BB112" s="6"/>
      <c r="BC112" s="6"/>
      <c r="BD112" s="6"/>
      <c r="BE112" s="6"/>
      <c r="BF112" s="6"/>
      <c r="BG112" s="6"/>
    </row>
    <row r="113" spans="1:59" ht="18">
      <c r="A113" s="11"/>
      <c r="B113" s="9" t="s">
        <v>27</v>
      </c>
      <c r="C113" s="16">
        <f t="shared" si="27"/>
        <v>49000</v>
      </c>
      <c r="D113" s="16">
        <f t="shared" si="28"/>
        <v>0</v>
      </c>
      <c r="E113" s="6">
        <v>1</v>
      </c>
      <c r="F113" s="6">
        <f t="shared" si="18"/>
        <v>49000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>
        <v>1</v>
      </c>
      <c r="Z113" s="6">
        <v>49000</v>
      </c>
      <c r="AA113" s="6">
        <v>49000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18">
      <c r="A114" s="6"/>
      <c r="B114" s="6" t="s">
        <v>25</v>
      </c>
      <c r="C114" s="16">
        <f t="shared" si="27"/>
        <v>21500</v>
      </c>
      <c r="D114" s="16">
        <f t="shared" si="28"/>
        <v>0</v>
      </c>
      <c r="E114" s="6">
        <v>1</v>
      </c>
      <c r="F114" s="6">
        <f t="shared" si="18"/>
        <v>21500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>
        <v>1</v>
      </c>
      <c r="Z114" s="6">
        <v>21500</v>
      </c>
      <c r="AA114" s="6">
        <v>21500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ht="18">
      <c r="A115" s="6"/>
      <c r="B115" s="6" t="s">
        <v>26</v>
      </c>
      <c r="C115" s="16">
        <f t="shared" si="27"/>
        <v>29500</v>
      </c>
      <c r="D115" s="16">
        <f t="shared" si="28"/>
        <v>0</v>
      </c>
      <c r="E115" s="6">
        <v>1</v>
      </c>
      <c r="F115" s="6">
        <f t="shared" si="18"/>
        <v>29500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>
        <v>1</v>
      </c>
      <c r="Z115" s="6">
        <v>29500</v>
      </c>
      <c r="AA115" s="6">
        <v>29500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18">
      <c r="A116" s="6"/>
      <c r="B116" s="6" t="s">
        <v>65</v>
      </c>
      <c r="C116" s="16">
        <f t="shared" si="27"/>
        <v>12300</v>
      </c>
      <c r="D116" s="16">
        <f t="shared" si="28"/>
        <v>0</v>
      </c>
      <c r="E116" s="6">
        <v>1</v>
      </c>
      <c r="F116" s="6">
        <f t="shared" si="18"/>
        <v>12300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>
        <v>1</v>
      </c>
      <c r="AL116" s="6">
        <v>12300</v>
      </c>
      <c r="AM116" s="6">
        <v>12300</v>
      </c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18">
      <c r="A117" s="6"/>
      <c r="B117" s="6" t="s">
        <v>64</v>
      </c>
      <c r="C117" s="16">
        <f t="shared" si="27"/>
        <v>30000</v>
      </c>
      <c r="D117" s="16">
        <f t="shared" si="28"/>
        <v>0</v>
      </c>
      <c r="E117" s="6">
        <v>1</v>
      </c>
      <c r="F117" s="6">
        <f t="shared" si="18"/>
        <v>30000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>
        <v>1</v>
      </c>
      <c r="AL117" s="6">
        <v>30000</v>
      </c>
      <c r="AM117" s="6">
        <v>30000</v>
      </c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18">
      <c r="A118" s="6"/>
      <c r="B118" s="6" t="s">
        <v>45</v>
      </c>
      <c r="C118" s="16">
        <f t="shared" si="27"/>
        <v>25000</v>
      </c>
      <c r="D118" s="16">
        <f t="shared" si="28"/>
        <v>0</v>
      </c>
      <c r="E118" s="6">
        <v>1</v>
      </c>
      <c r="F118" s="6">
        <f t="shared" si="18"/>
        <v>25000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>
        <v>1</v>
      </c>
      <c r="AL118" s="6">
        <v>25000</v>
      </c>
      <c r="AM118" s="6">
        <v>25000</v>
      </c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8">
      <c r="A119" s="6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7"/>
      <c r="U119" s="7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7"/>
      <c r="AL119" s="7"/>
      <c r="AM119" s="7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8">
      <c r="A120" s="6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7"/>
      <c r="T120" s="7"/>
      <c r="U120" s="7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7"/>
      <c r="AL120" s="7"/>
      <c r="AM120" s="7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ht="18">
      <c r="A121" s="6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7"/>
      <c r="U121" s="7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2:59" ht="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2:59" ht="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3:27" ht="12.75">
      <c r="C126" s="1"/>
      <c r="D126" s="1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</row>
    <row r="127" spans="3:27" ht="12.75">
      <c r="C127" s="1"/>
      <c r="D127" s="1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</row>
    <row r="128" spans="3:27" ht="12.75">
      <c r="C128" s="1"/>
      <c r="D128" s="1"/>
      <c r="E128" s="1"/>
      <c r="F128" s="1"/>
      <c r="G128" s="1"/>
      <c r="Y128" s="1"/>
      <c r="Z128" s="1"/>
      <c r="AA128" s="1"/>
    </row>
    <row r="129" spans="3:27" ht="12.75">
      <c r="C129" s="1"/>
      <c r="D129" s="1"/>
      <c r="E129" s="1"/>
      <c r="F129" s="1"/>
      <c r="G129" s="1"/>
      <c r="Y129" s="1"/>
      <c r="Z129" s="1"/>
      <c r="AA129" s="1"/>
    </row>
    <row r="130" spans="3:7" ht="12.75">
      <c r="C130" s="1"/>
      <c r="D130" s="1"/>
      <c r="E130" s="1"/>
      <c r="F130" s="1"/>
      <c r="G130" s="1"/>
    </row>
    <row r="131" spans="3:7" ht="12.75">
      <c r="C131" s="1"/>
      <c r="D131" s="1"/>
      <c r="E131" s="1"/>
      <c r="F131" s="1"/>
      <c r="G131" s="1"/>
    </row>
    <row r="132" spans="3:7" ht="12.75">
      <c r="C132" s="1"/>
      <c r="D132" s="1"/>
      <c r="E132" s="1"/>
      <c r="F132" s="1"/>
      <c r="G132" s="1"/>
    </row>
    <row r="133" spans="3:7" ht="12.75">
      <c r="C133" s="1"/>
      <c r="D133" s="1"/>
      <c r="E133" s="1"/>
      <c r="F133" s="1"/>
      <c r="G133" s="1"/>
    </row>
  </sheetData>
  <sheetProtection/>
  <mergeCells count="47">
    <mergeCell ref="B1:F4"/>
    <mergeCell ref="Z1:AM4"/>
    <mergeCell ref="AW2:BF3"/>
    <mergeCell ref="BB5:BC9"/>
    <mergeCell ref="BD6:BD10"/>
    <mergeCell ref="BE6:BE10"/>
    <mergeCell ref="AW8:AY8"/>
    <mergeCell ref="AT5:AY7"/>
    <mergeCell ref="G9:I9"/>
    <mergeCell ref="M9:O9"/>
    <mergeCell ref="J9:L9"/>
    <mergeCell ref="E8:F9"/>
    <mergeCell ref="BG5:BG10"/>
    <mergeCell ref="B5:B10"/>
    <mergeCell ref="AT9:AT10"/>
    <mergeCell ref="AU9:AU10"/>
    <mergeCell ref="AV9:AV10"/>
    <mergeCell ref="AQ5:AS9"/>
    <mergeCell ref="C8:C9"/>
    <mergeCell ref="D8:D9"/>
    <mergeCell ref="C5:D7"/>
    <mergeCell ref="AT8:AV8"/>
    <mergeCell ref="BF6:BF10"/>
    <mergeCell ref="AW9:AW10"/>
    <mergeCell ref="AX9:AX10"/>
    <mergeCell ref="AY9:AY10"/>
    <mergeCell ref="AZ6:AZ10"/>
    <mergeCell ref="BA6:BA10"/>
    <mergeCell ref="A5:A10"/>
    <mergeCell ref="BD5:BF5"/>
    <mergeCell ref="G8:L8"/>
    <mergeCell ref="E5:AP7"/>
    <mergeCell ref="AH9:AJ9"/>
    <mergeCell ref="AK8:AP8"/>
    <mergeCell ref="AK9:AM9"/>
    <mergeCell ref="AN9:AP9"/>
    <mergeCell ref="AZ5:BA5"/>
    <mergeCell ref="AB9:AD9"/>
    <mergeCell ref="Y8:AD8"/>
    <mergeCell ref="AE8:AJ8"/>
    <mergeCell ref="S8:X8"/>
    <mergeCell ref="M8:R8"/>
    <mergeCell ref="AE9:AG9"/>
    <mergeCell ref="V9:X9"/>
    <mergeCell ref="S9:U9"/>
    <mergeCell ref="P9:R9"/>
    <mergeCell ref="Y9:AA9"/>
  </mergeCells>
  <printOptions/>
  <pageMargins left="0.2362204724409449" right="0.1968503937007874" top="0.984251968503937" bottom="0.984251968503937" header="0.2362204724409449" footer="0.5118110236220472"/>
  <pageSetup fitToWidth="4" horizontalDpi="600" verticalDpi="600" orientation="portrait" paperSize="9" scale="37" r:id="rId1"/>
  <rowBreaks count="2" manualBreakCount="2">
    <brk id="63" max="58" man="1"/>
    <brk id="121" max="58" man="1"/>
  </rowBreaks>
  <colBreaks count="1" manualBreakCount="1">
    <brk id="42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Ольга Николаевна</cp:lastModifiedBy>
  <cp:lastPrinted>2012-03-13T13:23:55Z</cp:lastPrinted>
  <dcterms:created xsi:type="dcterms:W3CDTF">2011-11-15T07:47:13Z</dcterms:created>
  <dcterms:modified xsi:type="dcterms:W3CDTF">2012-03-13T13:41:08Z</dcterms:modified>
  <cp:category/>
  <cp:version/>
  <cp:contentType/>
  <cp:contentStatus/>
</cp:coreProperties>
</file>